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04-2024_21 - ul. U Jatek" sheetId="2" r:id="rId2"/>
    <sheet name="004-2024_22 - Vedlejší ro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'004-2024_21 - ul. U Jatek'!$C$88:$K$428</definedName>
    <definedName name="_xlnm.Print_Area" localSheetId="1">'004-2024_21 - ul. U Jatek'!$C$4:$J$39,'004-2024_21 - ul. U Jatek'!$C$45:$J$70,'004-2024_21 - ul. U Jatek'!$C$76:$K$428</definedName>
    <definedName name="_xlnm.Print_Titles" localSheetId="1">'004-2024_21 - ul. U Jatek'!$88:$88</definedName>
    <definedName name="_xlnm._FilterDatabase" localSheetId="2" hidden="1">'004-2024_22 - Vedlejší ro...'!$C$79:$K$87</definedName>
    <definedName name="_xlnm.Print_Area" localSheetId="2">'004-2024_22 - Vedlejší ro...'!$C$4:$J$39,'004-2024_22 - Vedlejší ro...'!$C$45:$J$61,'004-2024_22 - Vedlejší ro...'!$C$67:$K$87</definedName>
    <definedName name="_xlnm.Print_Titles" localSheetId="2">'004-2024_22 - Vedlejší ro...'!$79:$79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2" r="J37"/>
  <c r="J36"/>
  <c i="1" r="AY55"/>
  <c i="2" r="J35"/>
  <c i="1" r="AX55"/>
  <c i="2" r="BI427"/>
  <c r="BH427"/>
  <c r="BG427"/>
  <c r="BF427"/>
  <c r="T427"/>
  <c r="T426"/>
  <c r="R427"/>
  <c r="R426"/>
  <c r="P427"/>
  <c r="P426"/>
  <c r="BI423"/>
  <c r="BH423"/>
  <c r="BG423"/>
  <c r="BF423"/>
  <c r="T423"/>
  <c r="R423"/>
  <c r="P423"/>
  <c r="BI420"/>
  <c r="BH420"/>
  <c r="BG420"/>
  <c r="BF420"/>
  <c r="T420"/>
  <c r="R420"/>
  <c r="P420"/>
  <c r="BI414"/>
  <c r="BH414"/>
  <c r="BG414"/>
  <c r="BF414"/>
  <c r="T414"/>
  <c r="R414"/>
  <c r="P414"/>
  <c r="BI411"/>
  <c r="BH411"/>
  <c r="BG411"/>
  <c r="BF411"/>
  <c r="T411"/>
  <c r="R411"/>
  <c r="P411"/>
  <c r="BI406"/>
  <c r="BH406"/>
  <c r="BG406"/>
  <c r="BF406"/>
  <c r="T406"/>
  <c r="R406"/>
  <c r="P406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5"/>
  <c r="BH365"/>
  <c r="BG365"/>
  <c r="BF365"/>
  <c r="T365"/>
  <c r="R365"/>
  <c r="P365"/>
  <c r="BI360"/>
  <c r="BH360"/>
  <c r="BG360"/>
  <c r="BF360"/>
  <c r="T360"/>
  <c r="R360"/>
  <c r="P360"/>
  <c r="BI356"/>
  <c r="BH356"/>
  <c r="BG356"/>
  <c r="BF356"/>
  <c r="T356"/>
  <c r="R356"/>
  <c r="P356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4"/>
  <c r="BH234"/>
  <c r="BG234"/>
  <c r="BF234"/>
  <c r="T234"/>
  <c r="R234"/>
  <c r="P234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58"/>
  <c r="BH158"/>
  <c r="BG158"/>
  <c r="BF158"/>
  <c r="T158"/>
  <c r="R158"/>
  <c r="P158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J393"/>
  <c r="J309"/>
  <c r="J234"/>
  <c r="J100"/>
  <c r="BK371"/>
  <c r="BK309"/>
  <c r="BK173"/>
  <c r="BK420"/>
  <c r="J389"/>
  <c r="J303"/>
  <c r="BK190"/>
  <c r="BK92"/>
  <c i="3" r="J83"/>
  <c i="2" r="J375"/>
  <c r="J297"/>
  <c r="BK280"/>
  <c r="J255"/>
  <c r="BK234"/>
  <c r="J184"/>
  <c r="BK127"/>
  <c r="J92"/>
  <c r="J382"/>
  <c r="J320"/>
  <c r="BK300"/>
  <c r="BK226"/>
  <c r="J112"/>
  <c r="BK365"/>
  <c r="BK319"/>
  <c r="J200"/>
  <c r="BK112"/>
  <c r="BK375"/>
  <c r="BK304"/>
  <c r="J173"/>
  <c i="3" r="J84"/>
  <c i="2" r="BK406"/>
  <c r="J360"/>
  <c r="J300"/>
  <c r="J267"/>
  <c r="J120"/>
  <c r="BK206"/>
  <c r="BK166"/>
  <c r="BK391"/>
  <c r="BK332"/>
  <c r="BK180"/>
  <c r="J94"/>
  <c i="3" r="J87"/>
  <c i="2" r="BK379"/>
  <c r="BK267"/>
  <c r="J186"/>
  <c r="J123"/>
  <c r="J420"/>
  <c r="J379"/>
  <c r="J318"/>
  <c r="BK217"/>
  <c r="BK123"/>
  <c r="BK360"/>
  <c r="J304"/>
  <c r="BK197"/>
  <c r="J110"/>
  <c r="J371"/>
  <c r="J280"/>
  <c r="BK241"/>
  <c r="BK106"/>
  <c i="3" r="BK84"/>
  <c i="2" r="BK335"/>
  <c r="BK317"/>
  <c r="J284"/>
  <c r="J166"/>
  <c r="BK356"/>
  <c r="J272"/>
  <c r="J204"/>
  <c r="J127"/>
  <c r="BK337"/>
  <c r="J317"/>
  <c r="J213"/>
  <c r="BK110"/>
  <c i="3" r="BK82"/>
  <c i="2" r="BK389"/>
  <c r="J299"/>
  <c r="BK284"/>
  <c r="J251"/>
  <c r="J226"/>
  <c r="J151"/>
  <c r="J116"/>
  <c r="J414"/>
  <c r="J365"/>
  <c r="J319"/>
  <c r="BK292"/>
  <c r="BK204"/>
  <c r="BK427"/>
  <c r="BK354"/>
  <c r="BK315"/>
  <c r="BK186"/>
  <c r="J423"/>
  <c r="J354"/>
  <c r="BK272"/>
  <c r="J206"/>
  <c i="3" r="J86"/>
  <c i="2" r="BK382"/>
  <c r="BK318"/>
  <c r="BK297"/>
  <c r="J222"/>
  <c i="1" r="AS54"/>
  <c i="2" r="BK139"/>
  <c r="J356"/>
  <c r="BK288"/>
  <c r="BK200"/>
  <c r="J139"/>
  <c i="3" r="BK87"/>
  <c i="2" r="BK344"/>
  <c r="BK311"/>
  <c r="BK222"/>
  <c r="J142"/>
  <c r="BK96"/>
  <c r="J391"/>
  <c r="J332"/>
  <c r="J244"/>
  <c r="BK94"/>
  <c r="J427"/>
  <c r="BK329"/>
  <c r="J217"/>
  <c r="J96"/>
  <c r="J335"/>
  <c r="J197"/>
  <c r="BK120"/>
  <c i="3" r="J82"/>
  <c i="2" r="BK349"/>
  <c r="BK299"/>
  <c r="BK213"/>
  <c r="BK423"/>
  <c r="J325"/>
  <c r="BK151"/>
  <c r="J406"/>
  <c r="BK325"/>
  <c r="J262"/>
  <c r="J145"/>
  <c i="3" r="BK83"/>
  <c i="2" r="J329"/>
  <c r="J292"/>
  <c r="BK262"/>
  <c r="BK244"/>
  <c r="J193"/>
  <c r="BK100"/>
  <c r="BK395"/>
  <c r="J344"/>
  <c r="J311"/>
  <c r="BK255"/>
  <c r="BK142"/>
  <c r="J411"/>
  <c r="J247"/>
  <c r="BK145"/>
  <c r="J397"/>
  <c r="BK322"/>
  <c r="BK247"/>
  <c r="BK116"/>
  <c i="3" r="BK85"/>
  <c i="2" r="J337"/>
  <c r="BK303"/>
  <c r="J180"/>
  <c r="J288"/>
  <c r="BK193"/>
  <c r="BK414"/>
  <c r="BK320"/>
  <c r="BK251"/>
  <c i="3" r="BK86"/>
  <c i="2" r="J395"/>
  <c r="J322"/>
  <c r="J241"/>
  <c r="J158"/>
  <c r="J106"/>
  <c r="BK397"/>
  <c r="J349"/>
  <c r="BK310"/>
  <c r="J190"/>
  <c r="BK393"/>
  <c r="J310"/>
  <c r="BK158"/>
  <c r="BK411"/>
  <c r="J315"/>
  <c r="BK184"/>
  <c i="3" r="J85"/>
  <c i="2" l="1" r="BK91"/>
  <c r="BK225"/>
  <c r="J225"/>
  <c r="J64"/>
  <c r="P91"/>
  <c r="BK216"/>
  <c r="J216"/>
  <c r="J63"/>
  <c r="T216"/>
  <c r="T225"/>
  <c r="R296"/>
  <c r="T405"/>
  <c r="T324"/>
  <c r="P419"/>
  <c r="R91"/>
  <c r="P216"/>
  <c r="R216"/>
  <c r="R225"/>
  <c r="P296"/>
  <c r="BK405"/>
  <c r="J405"/>
  <c r="J67"/>
  <c r="R405"/>
  <c r="R324"/>
  <c r="R419"/>
  <c r="T91"/>
  <c r="P225"/>
  <c r="BK296"/>
  <c r="J296"/>
  <c r="J65"/>
  <c r="T296"/>
  <c r="P405"/>
  <c r="P324"/>
  <c r="BK419"/>
  <c r="J419"/>
  <c r="J68"/>
  <c r="T419"/>
  <c i="3" r="BK81"/>
  <c r="J81"/>
  <c r="J60"/>
  <c r="P81"/>
  <c r="P80"/>
  <c i="1" r="AU56"/>
  <c i="3" r="R81"/>
  <c r="R80"/>
  <c r="T81"/>
  <c r="T80"/>
  <c i="2" r="BK212"/>
  <c r="J212"/>
  <c r="J62"/>
  <c r="BK324"/>
  <c r="J324"/>
  <c r="J66"/>
  <c r="BK426"/>
  <c r="J426"/>
  <c r="J69"/>
  <c r="J91"/>
  <c r="J61"/>
  <c i="3" r="E48"/>
  <c r="J52"/>
  <c r="F77"/>
  <c r="BE83"/>
  <c r="BE84"/>
  <c r="BE86"/>
  <c r="BE87"/>
  <c r="BE82"/>
  <c r="BE85"/>
  <c i="2" r="BE96"/>
  <c r="BE112"/>
  <c r="BE123"/>
  <c r="BE145"/>
  <c r="BE151"/>
  <c r="BE204"/>
  <c r="BE217"/>
  <c r="BE262"/>
  <c r="BE267"/>
  <c r="BE292"/>
  <c r="BE299"/>
  <c r="BE304"/>
  <c r="BE309"/>
  <c r="BE371"/>
  <c r="BE393"/>
  <c r="E48"/>
  <c r="J52"/>
  <c r="BE92"/>
  <c r="BE94"/>
  <c r="BE116"/>
  <c r="BE120"/>
  <c r="BE200"/>
  <c r="BE222"/>
  <c r="BE226"/>
  <c r="BE241"/>
  <c r="BE247"/>
  <c r="BE251"/>
  <c r="BE255"/>
  <c r="BE272"/>
  <c r="BE280"/>
  <c r="BE297"/>
  <c r="BE300"/>
  <c r="BE310"/>
  <c r="BE311"/>
  <c r="BE315"/>
  <c r="BE317"/>
  <c r="BE319"/>
  <c r="BE332"/>
  <c r="BE337"/>
  <c r="BE344"/>
  <c r="BE375"/>
  <c r="BE382"/>
  <c r="BE389"/>
  <c r="BE395"/>
  <c r="BE420"/>
  <c r="BE423"/>
  <c r="BE427"/>
  <c r="F55"/>
  <c r="BE100"/>
  <c r="BE106"/>
  <c r="BE127"/>
  <c r="BE190"/>
  <c r="BE206"/>
  <c r="BE234"/>
  <c r="BE244"/>
  <c r="BE284"/>
  <c r="BE288"/>
  <c r="BE318"/>
  <c r="BE320"/>
  <c r="BE325"/>
  <c r="BE335"/>
  <c r="BE349"/>
  <c r="BE354"/>
  <c r="BE365"/>
  <c r="BE110"/>
  <c r="BE139"/>
  <c r="BE142"/>
  <c r="BE158"/>
  <c r="BE166"/>
  <c r="BE173"/>
  <c r="BE180"/>
  <c r="BE184"/>
  <c r="BE186"/>
  <c r="BE193"/>
  <c r="BE197"/>
  <c r="BE213"/>
  <c r="BE303"/>
  <c r="BE322"/>
  <c r="BE329"/>
  <c r="BE356"/>
  <c r="BE360"/>
  <c r="BE379"/>
  <c r="BE391"/>
  <c r="BE397"/>
  <c r="BE406"/>
  <c r="BE411"/>
  <c r="BE414"/>
  <c i="3" r="F35"/>
  <c i="1" r="BB56"/>
  <c i="2" r="F35"/>
  <c i="1" r="BB55"/>
  <c i="3" r="F34"/>
  <c i="1" r="BA56"/>
  <c i="3" r="F36"/>
  <c i="1" r="BC56"/>
  <c i="3" r="J34"/>
  <c i="1" r="AW56"/>
  <c i="2" r="F36"/>
  <c i="1" r="BC55"/>
  <c i="2" r="J34"/>
  <c i="1" r="AW55"/>
  <c i="3" r="F37"/>
  <c i="1" r="BD56"/>
  <c i="2" r="F37"/>
  <c i="1" r="BD55"/>
  <c i="2" r="F34"/>
  <c i="1" r="BA55"/>
  <c i="2" l="1" r="T90"/>
  <c r="T89"/>
  <c r="P90"/>
  <c r="P89"/>
  <c i="1" r="AU55"/>
  <c i="2" r="BK90"/>
  <c r="J90"/>
  <c r="J60"/>
  <c r="R90"/>
  <c r="R89"/>
  <c i="3" r="BK80"/>
  <c r="J80"/>
  <c r="J59"/>
  <c i="2" r="F33"/>
  <c i="1" r="AZ55"/>
  <c r="AU54"/>
  <c i="2" r="J33"/>
  <c i="1" r="AV55"/>
  <c r="AT55"/>
  <c r="BB54"/>
  <c r="AX54"/>
  <c r="BC54"/>
  <c r="W32"/>
  <c i="3" r="F33"/>
  <c i="1" r="AZ56"/>
  <c r="BA54"/>
  <c r="W30"/>
  <c r="BD54"/>
  <c r="W33"/>
  <c i="3" r="J33"/>
  <c i="1" r="AV56"/>
  <c r="AT56"/>
  <c i="2" l="1" r="BK89"/>
  <c r="J89"/>
  <c r="J59"/>
  <c i="3" r="J30"/>
  <c i="1" r="AG56"/>
  <c r="AY54"/>
  <c r="W31"/>
  <c r="AW54"/>
  <c r="AK30"/>
  <c r="AZ54"/>
  <c r="AV54"/>
  <c r="AK29"/>
  <c i="3" l="1" r="J39"/>
  <c i="1" r="AN56"/>
  <c i="2" r="J30"/>
  <c i="1" r="AG55"/>
  <c r="AG54"/>
  <c r="AK26"/>
  <c r="AK35"/>
  <c r="W29"/>
  <c r="AT54"/>
  <c l="1" r="AN55"/>
  <c i="2" r="J39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<sst xmlns="http://schemas.openxmlformats.org/spreadsheetml/2006/main">
  <si>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</si>
  <si>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</si>
  <si>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</si>
  <si>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</si>
  <si>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</si>
  <si>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{618002d7-2a1a-4e82-bc74-271dd9deb2c8}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</si>
  <si>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</si>
  <si>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</si>
  <si>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</si>
  <si>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</si>
  <si>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</si>
  <si>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</si>
  <si>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</si>
  <si>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</si>
  <si>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004/2024_2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</si>
  <si>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</si>
  <si>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</si>
  <si>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ulice Cihlářská a U Jatek, Kolín</t>
  </si>
  <si>
    <t>KSO:</t>
  </si>
  <si>
    <t/>
  </si>
  <si>
    <t>CC-CZ:</t>
  </si>
  <si>
    <t>Místo:</t>
  </si>
  <si>
    <t>U Jatek</t>
  </si>
  <si>
    <t>Datum:</t>
  </si>
  <si>
    <t>4. 9. 2024</t>
  </si>
  <si>
    <t>Zadavatel:</t>
  </si>
  <si>
    <t>IČ:</t>
  </si>
  <si>
    <t>00235440</t>
  </si>
  <si>
    <t>Město Kolín</t>
  </si>
  <si>
    <t>DIČ:</t>
  </si>
  <si>
    <t>CZ00235440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</si>
  <si>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</si>
  <si>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</si>
  <si>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</si>
  <si>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</si>
  <si>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</si>
  <si>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</si>
  <si>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</si>
  <si>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</si>
  <si>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</si>
  <si>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</si>
  <si>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</si>
  <si>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</si>
  <si>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</si>
  <si>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</si>
  <si>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</si>
  <si>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</si>
  <si>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</si>
  <si>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</si>
  <si>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</si>
  <si>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</si>
  <si>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</si>
  <si>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</si>
  <si>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</si>
  <si>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</si>
  <si>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</si>
  <si>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</si>
  <si>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</si>
  <si>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</si>
  <si>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</si>
  <si>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</si>
  <si>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</si>
  <si>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</si>
  <si>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</si>
  <si>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</si>
  <si>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</si>
  <si>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</si>
  <si>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</si>
  <si>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</si>
  <si>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</si>
  <si>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</si>
  <si>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</si>
  <si>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</si>
  <si>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</si>
  <si>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</si>
  <si>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</si>
  <si>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</si>
  <si>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</si>
  <si>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</si>
  <si>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</si>
  <si>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004/2024_21</t>
  </si>
  <si>
    <t>ul. U Jatek</t>
  </si>
  <si>
    <t>STA</t>
  </si>
  <si>
    <t>1</t>
  </si>
  <si>
    <t>{47c1beff-d4eb-43e7-8178-a5c399cd4141}</t>
  </si>
  <si>
    <t>2</t>
  </si>
  <si>
    <t>004/2024_22</t>
  </si>
  <si>
    <t>Vedlejší rozpočtové náklady</t>
  </si>
  <si>
    <t>{0a034421-8771-4da7-ac4d-cf89545afb56}</t>
  </si>
  <si>
    <t>KRYCÍ LIST SOUPISU PRACÍ</t>
  </si>
  <si>
    <t>Objekt:</t>
  </si>
  <si>
    <t>004/2024_21 - ul. U Jatek</t>
  </si>
  <si>
    <t>Cihlářská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</si>
  <si>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</si>
  <si>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</si>
  <si>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</si>
  <si>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</si>
  <si>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</si>
  <si>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</si>
  <si>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</si>
  <si>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</si>
  <si>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</si>
  <si>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</si>
  <si>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</si>
  <si>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</si>
  <si>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</si>
  <si>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</si>
  <si>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</si>
  <si>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</si>
  <si>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</si>
  <si>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</si>
  <si>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</si>
  <si>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</si>
  <si>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</si>
  <si>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</si>
  <si>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</si>
  <si>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</si>
  <si>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</si>
  <si>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</si>
  <si>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</si>
  <si>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</si>
  <si>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</si>
  <si>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</si>
  <si>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</si>
  <si>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</si>
  <si>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</si>
  <si>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</si>
  <si>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</si>
  <si>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2024 02</t>
  </si>
  <si>
    <t>4</t>
  </si>
  <si>
    <t>1052157232</t>
  </si>
  <si>
    <t>Online PSC</t>
  </si>
  <si>
    <t>https://podminky.urs.cz/item/CS_URS_2024_02/111211101</t>
  </si>
  <si>
    <t>111251101</t>
  </si>
  <si>
    <t>Odstranění křovin a stromů s odstraněním kořenů strojně průměru kmene do 100 mm v rovině nebo ve svahu sklonu terénu do 1:5, při celkové ploše do 100 m2</t>
  </si>
  <si>
    <t>1015503603</t>
  </si>
  <si>
    <t>https://podminky.urs.cz/item/CS_URS_2024_02/111251101</t>
  </si>
  <si>
    <t>3</t>
  </si>
  <si>
    <t>111301111</t>
  </si>
  <si>
    <t>Sejmutí drnu tl. do 100 mm, v jakékoliv ploše</t>
  </si>
  <si>
    <t>454836978</t>
  </si>
  <si>
    <t>https://podminky.urs.cz/item/CS_URS_2024_02/111301111</t>
  </si>
  <si>
    <t>VV</t>
  </si>
  <si>
    <t>"dle přílohy D.1.1.1.2 Situace pozemní komunikace"</t>
  </si>
  <si>
    <t>"sejmutí travního drnu"3+15+13+27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</si>
  <si>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</si>
  <si>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</si>
  <si>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984251940</t>
  </si>
  <si>
    <t>https://podminky.urs.cz/item/CS_URS_2024_02/113106123</t>
  </si>
  <si>
    <t>"zámková dlažba"87+12+17+12+4+5+28+20+7</t>
  </si>
  <si>
    <t>"předláždění"25+10</t>
  </si>
  <si>
    <t>Součet</t>
  </si>
  <si>
    <t>5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</si>
  <si>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</si>
  <si>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</si>
  <si>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76723867</t>
  </si>
  <si>
    <t>https://podminky.urs.cz/item/CS_URS_2024_02/113106161</t>
  </si>
  <si>
    <t>"žulová dlažba 8/11"4+9</t>
  </si>
  <si>
    <t>6</t>
  </si>
  <si>
    <t>113107141</t>
  </si>
  <si>
    <t>Odstranění podkladů nebo krytů ručně s přemístěním hmot na skládku na vzdálenost do 3 m nebo s naložením na dopravní prostředek živičných, o tl. vrstvy do 50 mm</t>
  </si>
  <si>
    <t>-1283973260</t>
  </si>
  <si>
    <t>https://podminky.urs.cz/item/CS_URS_2024_02/113107141</t>
  </si>
  <si>
    <t>7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</si>
  <si>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</si>
  <si>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</si>
  <si>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-462321207</t>
  </si>
  <si>
    <t>https://podminky.urs.cz/item/CS_URS_2024_02/113107242</t>
  </si>
  <si>
    <t>"penetrační makadam"579</t>
  </si>
  <si>
    <t>8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</si>
  <si>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</si>
  <si>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</si>
  <si>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-912738893</t>
  </si>
  <si>
    <t>https://podminky.urs.cz/item/CS_URS_2024_02/113107330</t>
  </si>
  <si>
    <t>"betonový kryt"2+2+2+3+3+24</t>
  </si>
  <si>
    <t>9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</si>
  <si>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</si>
  <si>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</si>
  <si>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</si>
  <si>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521887401</t>
  </si>
  <si>
    <t>https://podminky.urs.cz/item/CS_URS_2024_02/113201111</t>
  </si>
  <si>
    <t>"vytrhání vodících proužků"13</t>
  </si>
  <si>
    <t>10</t>
  </si>
  <si>
    <t>113202111</t>
  </si>
  <si>
    <t>Vytrhání obrub s vybouráním lože, s přemístěním hmot na skládku na vzdálenost do 3 m nebo s naložením na dopravní prostředek z krajníků nebo obrubníků stojatých</t>
  </si>
  <si>
    <t>1112449856</t>
  </si>
  <si>
    <t>https://podminky.urs.cz/item/CS_URS_2024_02/113202111</t>
  </si>
  <si>
    <t>"obrubníky betonové"16+12+9+10+7+6+7</t>
  </si>
  <si>
    <t>11</t>
  </si>
  <si>
    <t>122251104</t>
  </si>
  <si>
    <t>Odkopávky a prokopávky nezapažené strojně v hornině třídy těžitelnosti I skupiny 3 přes 100 do 500 m3</t>
  </si>
  <si>
    <t>m3</t>
  </si>
  <si>
    <t>1289429481</t>
  </si>
  <si>
    <t>https://podminky.urs.cz/item/CS_URS_2024_02/122251104</t>
  </si>
  <si>
    <t>"odstranění stávající konstrukce vozovky"(25+7+524+6+16+4+21+42)*0,39</t>
  </si>
  <si>
    <t>"výkop pro konstrukci vjezdů"(24+24+21+21+29+12+15+22+22+26+24+17+19)*0,32</t>
  </si>
  <si>
    <t>"odstranění konstrukce chodníků"(17+6+7+7+8+7+20+3+6+5+11)*0,2</t>
  </si>
  <si>
    <t>Mezisoučet</t>
  </si>
  <si>
    <t>"sanace vozovky"645*0,4</t>
  </si>
  <si>
    <t>"sanace vjezdů"276*0,15</t>
  </si>
  <si>
    <t>"sanace chodníků"86*0,15</t>
  </si>
  <si>
    <t>129001101</t>
  </si>
  <si>
    <t>Příplatek k cenám vykopávek za ztížení vykopávky v blízkosti podzemního vedení nebo výbušnin v horninách jakékoliv třídy</t>
  </si>
  <si>
    <t>-1007826425</t>
  </si>
  <si>
    <t>https://podminky.urs.cz/item/CS_URS_2024_02/129001101</t>
  </si>
  <si>
    <t>100*0,5*0,5</t>
  </si>
  <si>
    <t>13</t>
  </si>
  <si>
    <t>131251100</t>
  </si>
  <si>
    <t>Hloubení nezapažených jam a zářezů strojně s urovnáním dna do předepsaného profilu a spádu v hornině třídy těžitelnosti I skupiny 3 do 20 m3</t>
  </si>
  <si>
    <t>498788300</t>
  </si>
  <si>
    <t>https://podminky.urs.cz/item/CS_URS_2024_02/131251100</t>
  </si>
  <si>
    <t>"výkop pro UV"(1*1*1,5)*3</t>
  </si>
  <si>
    <t>14</t>
  </si>
  <si>
    <t>132254102</t>
  </si>
  <si>
    <t>Hloubení zapažených rýh šířky do 800 mm strojně s urovnáním dna do předepsaného profilu a spádu v hornině třídy těžitelnosti I skupiny 3 přes 20 do 50 m3</t>
  </si>
  <si>
    <t>1981872498</t>
  </si>
  <si>
    <t>https://podminky.urs.cz/item/CS_URS_2024_02/132254102</t>
  </si>
  <si>
    <t>"hloubení rýhy pro drenáž"140*0,5*0,4</t>
  </si>
  <si>
    <t>"hloubení rýhy pro přípojky"(3,5+3,5+3,5)*0,75*2</t>
  </si>
  <si>
    <t>15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</si>
  <si>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</si>
  <si>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</si>
  <si>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-1428094354</t>
  </si>
  <si>
    <t>https://podminky.urs.cz/item/CS_URS_2024_02/162751117</t>
  </si>
  <si>
    <t>"odkopávky"359,27</t>
  </si>
  <si>
    <t>"sanace"312,30</t>
  </si>
  <si>
    <t>"rýhy"43,75</t>
  </si>
  <si>
    <t>"jámy"4,5</t>
  </si>
  <si>
    <t>16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</si>
  <si>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</si>
  <si>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</si>
  <si>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1707281027</t>
  </si>
  <si>
    <t>https://podminky.urs.cz/item/CS_URS_2024_02/162751119</t>
  </si>
  <si>
    <t>"na skládku do 12km"</t>
  </si>
  <si>
    <t>"odkopávky"359,27*2</t>
  </si>
  <si>
    <t>"sanace"312,30*2</t>
  </si>
  <si>
    <t>"rýhy"43,75*2</t>
  </si>
  <si>
    <t>"jámy"4,5*2</t>
  </si>
  <si>
    <t>17</t>
  </si>
  <si>
    <t>171201231</t>
  </si>
  <si>
    <t>Poplatek za uložení stavebního odpadu na recyklační skládce (skládkovné) zeminy a kamení zatříděného do Katalogu odpadů pod kódem 17 05 04</t>
  </si>
  <si>
    <t>t</t>
  </si>
  <si>
    <t>-1950162936</t>
  </si>
  <si>
    <t>https://podminky.urs.cz/item/CS_URS_2024_02/171201231</t>
  </si>
  <si>
    <t>"odkopávky"359,27*1,8</t>
  </si>
  <si>
    <t>"sanace"312,30*1,8</t>
  </si>
  <si>
    <t>"rýhy"43,75*1,8</t>
  </si>
  <si>
    <t>"jámy"4,5*1,8</t>
  </si>
  <si>
    <t>18</t>
  </si>
  <si>
    <t>171251201</t>
  </si>
  <si>
    <t>Uložení sypaniny na skládky nebo meziskládky bez hutnění s upravením uložené sypaniny do předepsaného tvaru</t>
  </si>
  <si>
    <t>-514545213</t>
  </si>
  <si>
    <t>https://podminky.urs.cz/item/CS_URS_2024_02/171251201</t>
  </si>
  <si>
    <t>19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</si>
  <si>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</si>
  <si>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</si>
  <si>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-507740874</t>
  </si>
  <si>
    <t>https://podminky.urs.cz/item/CS_URS_2024_02/175151101</t>
  </si>
  <si>
    <t>"dle přílohy D.1.1.1.2 Situace pozemní komunikace a D.1.1.1.4 Vzorové příčné řezy"</t>
  </si>
  <si>
    <t>"obsyp přípojek"1,483*14</t>
  </si>
  <si>
    <t>20</t>
  </si>
  <si>
    <t>M</t>
  </si>
  <si>
    <t>58331200</t>
  </si>
  <si>
    <t>štěrkopísek netříděný</t>
  </si>
  <si>
    <t>1872855969</t>
  </si>
  <si>
    <t>20,762*1,8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</si>
  <si>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</si>
  <si>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</si>
  <si>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1269331626</t>
  </si>
  <si>
    <t>https://podminky.urs.cz/item/CS_URS_2024_02/175151201</t>
  </si>
  <si>
    <t>"obsyp UV"(1*1*1,5-0,5)*3</t>
  </si>
  <si>
    <t>22</t>
  </si>
  <si>
    <t>58343930</t>
  </si>
  <si>
    <t>kamenivo drcené hrubé frakce 16/32</t>
  </si>
  <si>
    <t>1901880611</t>
  </si>
  <si>
    <t>"obsyp"3*1,8</t>
  </si>
  <si>
    <t>23</t>
  </si>
  <si>
    <t>181351003</t>
  </si>
  <si>
    <t>Rozprostření a urovnání ornice v rovině nebo ve svahu sklonu do 1:5 strojně při souvislé ploše do 100 m2, tl. vrstvy do 200 mm</t>
  </si>
  <si>
    <t>-1704073398</t>
  </si>
  <si>
    <t>https://podminky.urs.cz/item/CS_URS_2024_02/181351003</t>
  </si>
  <si>
    <t>"ohumusování"729</t>
  </si>
  <si>
    <t>24</t>
  </si>
  <si>
    <t>10364101</t>
  </si>
  <si>
    <t>zemina pro terénní úpravy - ornice</t>
  </si>
  <si>
    <t>-221693315</t>
  </si>
  <si>
    <t>"ohumusování"729*0,1*1,8</t>
  </si>
  <si>
    <t>25</t>
  </si>
  <si>
    <t>181411131</t>
  </si>
  <si>
    <t>Založení trávníku na půdě předem připravené plochy do 1000 m2 výsevem včetně utažení parkového v rovině nebo na svahu do 1:5</t>
  </si>
  <si>
    <t>528434958</t>
  </si>
  <si>
    <t>https://podminky.urs.cz/item/CS_URS_2024_02/181411131</t>
  </si>
  <si>
    <t>"osetí"729</t>
  </si>
  <si>
    <t>26</t>
  </si>
  <si>
    <t>00572410</t>
  </si>
  <si>
    <t>osivo směs travní parková</t>
  </si>
  <si>
    <t>kg</t>
  </si>
  <si>
    <t>-807116164</t>
  </si>
  <si>
    <t>729*0,05*1,2</t>
  </si>
  <si>
    <t>27</t>
  </si>
  <si>
    <t>181951112</t>
  </si>
  <si>
    <t>Úprava pláně vyrovnáním výškových rozdílů strojně v hornině třídy těžitelnosti I, skupiny 1 až 3 se zhutněním</t>
  </si>
  <si>
    <t>-1664201359</t>
  </si>
  <si>
    <t>https://podminky.urs.cz/item/CS_URS_2024_02/181951112</t>
  </si>
  <si>
    <t>"chodník"97</t>
  </si>
  <si>
    <t>"vjezdy"276</t>
  </si>
  <si>
    <t>"vozovka"645</t>
  </si>
  <si>
    <t>Zakládání</t>
  </si>
  <si>
    <t>28</t>
  </si>
  <si>
    <t>212752112</t>
  </si>
  <si>
    <t>Trativody z drenážních trubek pro liniové stavby a komunikace se zřízením štěrkového lože pod trubky a s jejich obsypem v otevřeném výkopu trubka korugovaná sendvičová PE-HD SN 4 perforace 220° DN 150</t>
  </si>
  <si>
    <t>1820565025</t>
  </si>
  <si>
    <t>https://podminky.urs.cz/item/CS_URS_2024_02/212752112</t>
  </si>
  <si>
    <t>"podélná drenáž"140</t>
  </si>
  <si>
    <t>Vodorovné konstrukce</t>
  </si>
  <si>
    <t>29</t>
  </si>
  <si>
    <t>451573111</t>
  </si>
  <si>
    <t>Lože pod potrubí, stoky a drobné objekty v otevřeném výkopu z písku a štěrkopísku do 63 mm</t>
  </si>
  <si>
    <t>656017172</t>
  </si>
  <si>
    <t>https://podminky.urs.cz/item/CS_URS_2024_02/451573111</t>
  </si>
  <si>
    <t>"lože pro přípojky UV"10,5*0,75*0,05</t>
  </si>
  <si>
    <t>30</t>
  </si>
  <si>
    <t>452311151</t>
  </si>
  <si>
    <t>Podkladní a zajišťovací konstrukce z betonu prostého v otevřeném výkopu bez zvýšených nároků na prostředí desky pod potrubí, stoky a drobné objekty z betonu tř. C 20/25</t>
  </si>
  <si>
    <t>1534253229</t>
  </si>
  <si>
    <t>https://podminky.urs.cz/item/CS_URS_2024_02/452311151</t>
  </si>
  <si>
    <t>" podkladní beton UV a šachty"(1*1*0,1)*3</t>
  </si>
  <si>
    <t>Komunikace pozemní</t>
  </si>
  <si>
    <t>31</t>
  </si>
  <si>
    <t>564851111</t>
  </si>
  <si>
    <t>Podklad ze štěrkodrti ŠD s rozprostřením a zhutněním plochy přes 100 m2, po zhutnění tl. 150 mm</t>
  </si>
  <si>
    <t>-643692002</t>
  </si>
  <si>
    <t>https://podminky.urs.cz/item/CS_URS_2024_02/564851111</t>
  </si>
  <si>
    <t>"sanace chodníku 0/63"97</t>
  </si>
  <si>
    <t>"sanace vjezdy 0/63"276</t>
  </si>
  <si>
    <t>"ochranná vrstva vjezdy"276</t>
  </si>
  <si>
    <t>"podkladní vrstva vjezdy"276</t>
  </si>
  <si>
    <t>32</t>
  </si>
  <si>
    <t>564861111</t>
  </si>
  <si>
    <t>Podklad ze štěrkodrti ŠD s rozprostřením a zhutněním plochy přes 100 m2, po zhutnění tl. 200 mm</t>
  </si>
  <si>
    <t>-1036197614</t>
  </si>
  <si>
    <t>https://podminky.urs.cz/item/CS_URS_2024_02/564861111</t>
  </si>
  <si>
    <t>"sanace vozovky 0/63"645*2</t>
  </si>
  <si>
    <t>"ochranná vrstva vozovka 0/32"645</t>
  </si>
  <si>
    <t>"ochranná vrstva chodník 0/32"97</t>
  </si>
  <si>
    <t>33</t>
  </si>
  <si>
    <t>567122111</t>
  </si>
  <si>
    <t>Podklad ze směsi stmelené cementem SC bez dilatačních spár, s rozprostřením a zhutněním SC C 8/10 (KSC I), po zhutnění tl. 120 mm</t>
  </si>
  <si>
    <t>2016174404</t>
  </si>
  <si>
    <t>https://podminky.urs.cz/item/CS_URS_2024_02/567122111</t>
  </si>
  <si>
    <t>"sanace nad plynovodem"96*1</t>
  </si>
  <si>
    <t>34</t>
  </si>
  <si>
    <t>567132112</t>
  </si>
  <si>
    <t>Podklad ze směsi stmelené cementem SC bez dilatačních spár, s rozprostřením a zhutněním SC C 8/10 (KSC I), po zhutnění tl. 170 mm</t>
  </si>
  <si>
    <t>-494743170</t>
  </si>
  <si>
    <t>https://podminky.urs.cz/item/CS_URS_2024_02/567132112</t>
  </si>
  <si>
    <t>"sanace vozovka"603</t>
  </si>
  <si>
    <t>35</t>
  </si>
  <si>
    <t>573211109</t>
  </si>
  <si>
    <t>Postřik spojovací PS bez posypu kamenivem z asfaltu silničního, v množství 0,50 kg/m2</t>
  </si>
  <si>
    <t>1488144824</t>
  </si>
  <si>
    <t>https://podminky.urs.cz/item/CS_URS_2024_02/573211109</t>
  </si>
  <si>
    <t>"spojovací postřik"10</t>
  </si>
  <si>
    <t>36</t>
  </si>
  <si>
    <t>577134141</t>
  </si>
  <si>
    <t>Asfaltový beton vrstva obrusná ACO 11 (ABS) s rozprostřením a se zhutněním z modifikovaného asfaltu v pruhu šířky přes 3 m, po zhutnění tl. 40 mm</t>
  </si>
  <si>
    <t>467408723</t>
  </si>
  <si>
    <t>https://podminky.urs.cz/item/CS_URS_2024_02/577134141</t>
  </si>
  <si>
    <t>"obrusná vrstva"10</t>
  </si>
  <si>
    <t>37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</si>
  <si>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</si>
  <si>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</si>
  <si>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-1262944850</t>
  </si>
  <si>
    <t>https://podminky.urs.cz/item/CS_URS_2024_02/596211112</t>
  </si>
  <si>
    <t>"chodník 10/20 šedá ROVNÁ HRANA"90</t>
  </si>
  <si>
    <t>"reliéfní 10/20 bílá"7</t>
  </si>
  <si>
    <t>"předláždění stávající dlažby"35</t>
  </si>
  <si>
    <t>38</t>
  </si>
  <si>
    <t>59245018</t>
  </si>
  <si>
    <t>dlažba skladebná betonová 200x100mm tl 60mm přírodní</t>
  </si>
  <si>
    <t>-785685935</t>
  </si>
  <si>
    <t>90*1,02</t>
  </si>
  <si>
    <t>39</t>
  </si>
  <si>
    <t>59245006</t>
  </si>
  <si>
    <t>dlažba pro nevidomé betonová 200x100mm tl 60mm barevná</t>
  </si>
  <si>
    <t>1033243447</t>
  </si>
  <si>
    <t>7*1,02</t>
  </si>
  <si>
    <t>40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</si>
  <si>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</si>
  <si>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</si>
  <si>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1789975605</t>
  </si>
  <si>
    <t>https://podminky.urs.cz/item/CS_URS_2024_02/596212211</t>
  </si>
  <si>
    <t>"vozovka 20/20 šedá ROVNÁ HRANA"543</t>
  </si>
  <si>
    <t>"vjezdy 20/20 antracit ROVNÁ HRANA"276</t>
  </si>
  <si>
    <t>"chodníkový přejezd 20/10 šedá ROVNÁ HRANA"35</t>
  </si>
  <si>
    <t>"reliéfní 20/10 bílý"23</t>
  </si>
  <si>
    <t>41</t>
  </si>
  <si>
    <t>59245030</t>
  </si>
  <si>
    <t>dlažba skladebná betonová 200x200mm tl 80mm přírodní</t>
  </si>
  <si>
    <t>500927840</t>
  </si>
  <si>
    <t>543*1,02</t>
  </si>
  <si>
    <t>42</t>
  </si>
  <si>
    <t>59245004</t>
  </si>
  <si>
    <t>dlažba skladebná betonová 200x200mm tl 80mm barevná</t>
  </si>
  <si>
    <t>-416445416</t>
  </si>
  <si>
    <t>276*1,02</t>
  </si>
  <si>
    <t>43</t>
  </si>
  <si>
    <t>59245020</t>
  </si>
  <si>
    <t>dlažba skladebná betonová 200x100mm tl 80mm přírodní</t>
  </si>
  <si>
    <t>823121620</t>
  </si>
  <si>
    <t>35*1,02</t>
  </si>
  <si>
    <t>44</t>
  </si>
  <si>
    <t>59245226</t>
  </si>
  <si>
    <t>dlažba pro nevidomé betonová 200x100mm tl 80mm barevná</t>
  </si>
  <si>
    <t>-1913868714</t>
  </si>
  <si>
    <t>23*1,02</t>
  </si>
  <si>
    <t>Trubní vedení</t>
  </si>
  <si>
    <t>45</t>
  </si>
  <si>
    <t>871251111</t>
  </si>
  <si>
    <t>Montáž potrubí z plastických hmot v otevřeném výkopu, z tlakových trubek z tvrdého PVC těsněných gumovým kroužkem vnějšího průměru 110 mm</t>
  </si>
  <si>
    <t>-611469747</t>
  </si>
  <si>
    <t>"montáž půlených chrániček"100</t>
  </si>
  <si>
    <t>46</t>
  </si>
  <si>
    <t>345751310</t>
  </si>
  <si>
    <t>kabelové nosné systémy žlaby kabelové materiál recyklovaný PVC materiál recyklovaný PVC kabelový žlab (100x100) žlab s víkem</t>
  </si>
  <si>
    <t>-1673158161</t>
  </si>
  <si>
    <t>47</t>
  </si>
  <si>
    <t>871310320</t>
  </si>
  <si>
    <t>Montáž kanalizačního potrubí z polypropylenu PP hladkého plnostěnného SN 12 DN 150</t>
  </si>
  <si>
    <t>446892871</t>
  </si>
  <si>
    <t>https://podminky.urs.cz/item/CS_URS_2024_02/871310320</t>
  </si>
  <si>
    <t>"přípojky"10,5+3,5</t>
  </si>
  <si>
    <t>48</t>
  </si>
  <si>
    <t>28617025</t>
  </si>
  <si>
    <t>trubka kanalizační PP plnostěnná třívrstvá DN 150x1000mm SN12</t>
  </si>
  <si>
    <t>1843693046</t>
  </si>
  <si>
    <t>49</t>
  </si>
  <si>
    <t>877355211</t>
  </si>
  <si>
    <t>Montáž tvarovek na kanalizačním plastovém potrubí z PP nebo PVC-U hladkého plnostěnného kolen, víček nebo hrdlových uzávěrů DN 200</t>
  </si>
  <si>
    <t>kus</t>
  </si>
  <si>
    <t>1816440485</t>
  </si>
  <si>
    <t>https://podminky.urs.cz/item/CS_URS_2024_02/877355211</t>
  </si>
  <si>
    <t>"napojení vpustí a žlabů"6</t>
  </si>
  <si>
    <t>"zápachové uzávěrky"3</t>
  </si>
  <si>
    <t>50</t>
  </si>
  <si>
    <t>R2</t>
  </si>
  <si>
    <t>Tvarovky PVC SN8 k napojení ul. vpustí</t>
  </si>
  <si>
    <t>1856671089</t>
  </si>
  <si>
    <t>51</t>
  </si>
  <si>
    <t>09092024R</t>
  </si>
  <si>
    <t>Zápachová uzávěrka DN150</t>
  </si>
  <si>
    <t>-2105335972</t>
  </si>
  <si>
    <t>52</t>
  </si>
  <si>
    <t>890211811</t>
  </si>
  <si>
    <t>Bourání šachet a jímek ručně velikosti obestavěného prostoru do 1,5 m3 z prostého betonu</t>
  </si>
  <si>
    <t>-177854139</t>
  </si>
  <si>
    <t>https://podminky.urs.cz/item/CS_URS_2024_02/890211811</t>
  </si>
  <si>
    <t>"bourání UV"1*0,75</t>
  </si>
  <si>
    <t>53</t>
  </si>
  <si>
    <t>895941367</t>
  </si>
  <si>
    <t>Osazení vpusti uliční z betonových dílců DN 500 skruž průběžná se zápachovou uzávěrkou</t>
  </si>
  <si>
    <t>2104869978</t>
  </si>
  <si>
    <t>https://podminky.urs.cz/item/CS_URS_2024_02/895941367</t>
  </si>
  <si>
    <t>54</t>
  </si>
  <si>
    <t>R3</t>
  </si>
  <si>
    <t>Litinová mříž 500x500 tř. D400 + rám + kalový koš</t>
  </si>
  <si>
    <t>kompl</t>
  </si>
  <si>
    <t>-136075796</t>
  </si>
  <si>
    <t>55</t>
  </si>
  <si>
    <t>R5</t>
  </si>
  <si>
    <t>Kompletní betonové dílce uliční vpusti</t>
  </si>
  <si>
    <t>-1788077468</t>
  </si>
  <si>
    <t>56</t>
  </si>
  <si>
    <t>59224467</t>
  </si>
  <si>
    <t>vpusť uliční DN 500 skruž průběžná 500/590x65mm betonová se zápachovou uzávěrkou 150mm PVC</t>
  </si>
  <si>
    <t>945305231</t>
  </si>
  <si>
    <t>57</t>
  </si>
  <si>
    <t>899132121</t>
  </si>
  <si>
    <t>Výměna (výšková úprava) poklopu kanalizačního s rámem pevným s ošetřením podkladních vrstev hloubky do 25 cm</t>
  </si>
  <si>
    <t>-1184727802</t>
  </si>
  <si>
    <t>https://podminky.urs.cz/item/CS_URS_2024_02/899132121</t>
  </si>
  <si>
    <t>58</t>
  </si>
  <si>
    <t>899132212</t>
  </si>
  <si>
    <t>Výměna (výšková úprava) poklopu vodovodního samonivelačního nebo pevného šoupátkového</t>
  </si>
  <si>
    <t>1571041338</t>
  </si>
  <si>
    <t>https://podminky.urs.cz/item/CS_URS_2024_02/899132212</t>
  </si>
  <si>
    <t>Ostatní konstrukce a práce, bourání</t>
  </si>
  <si>
    <t>59</t>
  </si>
  <si>
    <t>914111111</t>
  </si>
  <si>
    <t>Montáž svislé dopravní značky základní velikosti do 1 m2 objímkami na sloupky nebo konzoly</t>
  </si>
  <si>
    <t>-1747653505</t>
  </si>
  <si>
    <t>https://podminky.urs.cz/item/CS_URS_2024_02/914111111</t>
  </si>
  <si>
    <t>"budou poožity stávající demontované IZ4a+IZ4b+IZ8a+IZ8b"8</t>
  </si>
  <si>
    <t>60</t>
  </si>
  <si>
    <t>914511111</t>
  </si>
  <si>
    <t>Montáž sloupku dopravních značek délky do 3,5 m do betonového základu</t>
  </si>
  <si>
    <t>1705221888</t>
  </si>
  <si>
    <t>https://podminky.urs.cz/item/CS_URS_2024_02/914511111</t>
  </si>
  <si>
    <t>"použijí se stávající sloupky"4</t>
  </si>
  <si>
    <t>61</t>
  </si>
  <si>
    <t>915121112</t>
  </si>
  <si>
    <t>Vodorovné dopravní značení stříkané barvou vodící čára bílá šířky 250 mm souvislá retroreflexní</t>
  </si>
  <si>
    <t>-1826593854</t>
  </si>
  <si>
    <t>https://podminky.urs.cz/item/CS_URS_2024_02/915121112</t>
  </si>
  <si>
    <t>"V2b"20</t>
  </si>
  <si>
    <t>62</t>
  </si>
  <si>
    <t>915611111</t>
  </si>
  <si>
    <t>Předznačení pro vodorovné značení stříkané barvou nebo prováděné z nátěrových hmot liniové dělicí čáry, vodicí proužky</t>
  </si>
  <si>
    <t>-152028832</t>
  </si>
  <si>
    <t>https://podminky.urs.cz/item/CS_URS_2024_02/915611111</t>
  </si>
  <si>
    <t>63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</si>
  <si>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</si>
  <si>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</si>
  <si>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1995415379</t>
  </si>
  <si>
    <t>https://podminky.urs.cz/item/CS_URS_2024_02/916132113</t>
  </si>
  <si>
    <t>"obrubník 15/25"7+5+3</t>
  </si>
  <si>
    <t>"obrubník 15/15"5+7+6+104+6+10+1+7+16+9+5+6+6+104+6+8+6+6</t>
  </si>
  <si>
    <t>"obrubník 15/25-15"2</t>
  </si>
  <si>
    <t>64</t>
  </si>
  <si>
    <t>59217031</t>
  </si>
  <si>
    <t>obrubník silniční betonový 1000x150x250mm</t>
  </si>
  <si>
    <t>870283389</t>
  </si>
  <si>
    <t>15*1,05</t>
  </si>
  <si>
    <t>65</t>
  </si>
  <si>
    <t>59217032</t>
  </si>
  <si>
    <t>obrubník silniční betonový 1000x150x150mm</t>
  </si>
  <si>
    <t>1700064138</t>
  </si>
  <si>
    <t>318*1,05</t>
  </si>
  <si>
    <t>66</t>
  </si>
  <si>
    <t>59217030</t>
  </si>
  <si>
    <t>obrubník silniční betonový přechodový 1000x150x150-250mm</t>
  </si>
  <si>
    <t>-1799941667</t>
  </si>
  <si>
    <t>67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</si>
  <si>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</si>
  <si>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</si>
  <si>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-1495447586</t>
  </si>
  <si>
    <t>https://podminky.urs.cz/item/CS_URS_2024_02/916231213</t>
  </si>
  <si>
    <t>"obrubník 8/25"201</t>
  </si>
  <si>
    <t>68</t>
  </si>
  <si>
    <t>59217016</t>
  </si>
  <si>
    <t>obrubník betonový chodníkový 1000x80x250mm</t>
  </si>
  <si>
    <t>1463692798</t>
  </si>
  <si>
    <t>201*1,02</t>
  </si>
  <si>
    <t>69</t>
  </si>
  <si>
    <t>916991121</t>
  </si>
  <si>
    <t>Lože pod obrubníky, krajníky nebo obruby z dlažebních kostek z betonu prostého</t>
  </si>
  <si>
    <t>1942367070</t>
  </si>
  <si>
    <t>https://podminky.urs.cz/item/CS_URS_2024_02/916991121</t>
  </si>
  <si>
    <t>"příplatek"</t>
  </si>
  <si>
    <t>"obruby silniční"335*0,35*0,1</t>
  </si>
  <si>
    <t>"obruby chodníkové"201*0,28*0,1</t>
  </si>
  <si>
    <t>70</t>
  </si>
  <si>
    <t>919112213</t>
  </si>
  <si>
    <t>Řezání dilatačních spár v živičném krytu vytvoření komůrky pro těsnící zálivku šířky 10 mm, hloubky 25 mm</t>
  </si>
  <si>
    <t>248848892</t>
  </si>
  <si>
    <t>https://podminky.urs.cz/item/CS_URS_2024_02/919112213</t>
  </si>
  <si>
    <t>"proříznutí spáry"22</t>
  </si>
  <si>
    <t>71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</si>
  <si>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</si>
  <si>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</si>
  <si>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396402944</t>
  </si>
  <si>
    <t>https://podminky.urs.cz/item/CS_URS_2024_02/919121112</t>
  </si>
  <si>
    <t>"utěsnění spáry"22</t>
  </si>
  <si>
    <t>72</t>
  </si>
  <si>
    <t>919726121</t>
  </si>
  <si>
    <t>Geotextilie netkaná pro ochranu, separaci nebo filtraci měrná hmotnost do 200 g/m2</t>
  </si>
  <si>
    <t>1748848576</t>
  </si>
  <si>
    <t>https://podminky.urs.cz/item/CS_URS_2024_02/919726121</t>
  </si>
  <si>
    <t>"geotextilie pro drenáž"2*140</t>
  </si>
  <si>
    <t>73</t>
  </si>
  <si>
    <t>935113111</t>
  </si>
  <si>
    <t>Osazení odvodňovacího žlabu s krycím roštem polymerbetonového šířky do 200 mm</t>
  </si>
  <si>
    <t>1529060452</t>
  </si>
  <si>
    <t>https://podminky.urs.cz/item/CS_URS_2024_02/935113111</t>
  </si>
  <si>
    <t>"šířky200mm"</t>
  </si>
  <si>
    <t>"vpust"1</t>
  </si>
  <si>
    <t>"čistící kus"1</t>
  </si>
  <si>
    <t>"žlab"20</t>
  </si>
  <si>
    <t>74</t>
  </si>
  <si>
    <t>59223079</t>
  </si>
  <si>
    <t>vpusť odtoková polymerbetonová s integrovaným těsněním a můstkovým litinovým roštem pro horizontální připojení potrubí horní díl 660x250x360</t>
  </si>
  <si>
    <t>1611921997</t>
  </si>
  <si>
    <t>75</t>
  </si>
  <si>
    <t>59227127</t>
  </si>
  <si>
    <t>žlab odvodňovací s roštem bez spádu dna monolitický z polymerbetonu pro vysoké zatížení š 200mm</t>
  </si>
  <si>
    <t>1269144437</t>
  </si>
  <si>
    <t>76</t>
  </si>
  <si>
    <t>59227121</t>
  </si>
  <si>
    <t>díl revizní polymerbetonový předtvarovaný pro svislý odtok s integrovaným těsněním a můstkovým litinovým roštem š 200mm</t>
  </si>
  <si>
    <t>366042297</t>
  </si>
  <si>
    <t>77</t>
  </si>
  <si>
    <t>59227124</t>
  </si>
  <si>
    <t>čelo plné na začátek a konec odvodňovacího žlabu monolitického z polymerbetonu š 200mm</t>
  </si>
  <si>
    <t>-2110796547</t>
  </si>
  <si>
    <t>"čelo"4</t>
  </si>
  <si>
    <t>78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</si>
  <si>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</si>
  <si>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</si>
  <si>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-505544227</t>
  </si>
  <si>
    <t>https://podminky.urs.cz/item/CS_URS_2024_02/966006132</t>
  </si>
  <si>
    <t>"přesun dopravních značek IZ8a"2</t>
  </si>
  <si>
    <t>"přesun dopravních značek IZ8b"2</t>
  </si>
  <si>
    <t>"přesun dopravních značek IZ5a"2</t>
  </si>
  <si>
    <t>"přesun dopravních značek IZ5b"2</t>
  </si>
  <si>
    <t>99</t>
  </si>
  <si>
    <t>Přesuny hmot a sutí</t>
  </si>
  <si>
    <t>79</t>
  </si>
  <si>
    <t>997221561</t>
  </si>
  <si>
    <t>Vodorovná doprava suti bez naložení, ale se složením a s hrubým urovnáním z kusových materiálů, na vzdálenost do 1 km</t>
  </si>
  <si>
    <t>-254099514</t>
  </si>
  <si>
    <t>https://podminky.urs.cz/item/CS_URS_2024_02/997221561</t>
  </si>
  <si>
    <t>"beton"59,02+4,16+8,64+2,99+13,735+1,32+3,3+1+0,656</t>
  </si>
  <si>
    <t>"živice"0,98+127,38</t>
  </si>
  <si>
    <t>80</t>
  </si>
  <si>
    <t>997221569</t>
  </si>
  <si>
    <t>Vodorovná doprava suti bez naložení, ale se složením a s hrubým urovnáním Příplatek k ceně za každý další započatý 1 km přes 1 km</t>
  </si>
  <si>
    <t>-1727476100</t>
  </si>
  <si>
    <t>https://podminky.urs.cz/item/CS_URS_2024_02/997221569</t>
  </si>
  <si>
    <t>"skládka do 12km"11*223,181</t>
  </si>
  <si>
    <t>81</t>
  </si>
  <si>
    <t>997221611</t>
  </si>
  <si>
    <t>Nakládání na dopravní prostředky pro vodorovnou dopravu suti</t>
  </si>
  <si>
    <t>969125446</t>
  </si>
  <si>
    <t>https://podminky.urs.cz/item/CS_URS_2024_02/997221611</t>
  </si>
  <si>
    <t>997</t>
  </si>
  <si>
    <t>Přesun sutě</t>
  </si>
  <si>
    <t>82</t>
  </si>
  <si>
    <t>997221861</t>
  </si>
  <si>
    <t>Poplatek za uložení stavebního odpadu na recyklační skládce (skládkovné) z prostého betonu zatříděného do Katalogu odpadů pod kódem 17 01 01</t>
  </si>
  <si>
    <t>-134822108</t>
  </si>
  <si>
    <t>https://podminky.urs.cz/item/CS_URS_2024_02/997221861</t>
  </si>
  <si>
    <t>83</t>
  </si>
  <si>
    <t>997221875</t>
  </si>
  <si>
    <t>Poplatek za uložení stavebního odpadu na recyklační skládce (skládkovné) asfaltového bez obsahu dehtu zatříděného do Katalogu odpadů pod kódem 17 03 02</t>
  </si>
  <si>
    <t>-1727228560</t>
  </si>
  <si>
    <t>https://podminky.urs.cz/item/CS_URS_2024_02/997221875</t>
  </si>
  <si>
    <t>998</t>
  </si>
  <si>
    <t>Přesun hmot</t>
  </si>
  <si>
    <t>84</t>
  </si>
  <si>
    <t>998223011</t>
  </si>
  <si>
    <t>Přesun hmot pro pozemní komunikace s krytem dlážděným dopravní vzdálenost do 200 m jakékoliv délky objektu</t>
  </si>
  <si>
    <t>1426907522</t>
  </si>
  <si>
    <t>https://podminky.urs.cz/item/CS_URS_2024_02/998223011</t>
  </si>
  <si>
    <t>004/2024_22 - Vedlejší rozpočtové náklady</t>
  </si>
  <si>
    <t>VRN - Vedlejší rozpočtové náklady</t>
  </si>
  <si>
    <t>VRN</t>
  </si>
  <si>
    <t>0001</t>
  </si>
  <si>
    <t>Vytyčení inženýrských sítí a ručně kopané sondy pro ověření polohy inženýrských sítí</t>
  </si>
  <si>
    <t>sada</t>
  </si>
  <si>
    <t>532532976</t>
  </si>
  <si>
    <t>0002</t>
  </si>
  <si>
    <t>Zařízení staveniště, provoz a odstranění. Obsahuje veškeré náklady spojené se zařízením staveniště, včetně toalet.</t>
  </si>
  <si>
    <t>128548282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</si>
  <si>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</si>
  <si>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značení. Bude provedena pasportizace okolních objektů včetně fotodokumentace3 vyhotoveních v písemné podobě a 1x v digitální podobě na CD.</t>
  </si>
  <si>
    <t>-1329911032</t>
  </si>
  <si>
    <t>0004</t>
  </si>
  <si>
    <t>Geodetické zaměření skutečného provedení stavby na podkladu katastrální mapy - výškopis, polohopis (3x tištěná dokumentace, 1xCD). Geometrický plán pro rozdělení pozemku (3x tištěná dokumentace, 1xCD).</t>
  </si>
  <si>
    <t>-271328284</t>
  </si>
  <si>
    <t>0005</t>
  </si>
  <si>
    <t>Zkoušení a kontrola prací zkušebnou zhotovitele dle TP</t>
  </si>
  <si>
    <t>1246072298</t>
  </si>
  <si>
    <t>0006</t>
  </si>
  <si>
    <t>Dokumentace skutečného provedení stavby ve 3 vyhotoveních v písemné podobě a 1x v digitální podobě na CD</t>
  </si>
  <si>
    <t>-1811043604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</si>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</sst>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11101" TargetMode="External" /><Relationship Id="rId2" Type="http://schemas.openxmlformats.org/officeDocument/2006/relationships/hyperlink" Target="https://podminky.urs.cz/item/CS_URS_2024_02/111251101" TargetMode="External" /><Relationship Id="rId3" Type="http://schemas.openxmlformats.org/officeDocument/2006/relationships/hyperlink" Target="https://podminky.urs.cz/item/CS_URS_2024_02/111301111" TargetMode="External" /><Relationship Id="rId4" Type="http://schemas.openxmlformats.org/officeDocument/2006/relationships/hyperlink" Target="https://podminky.urs.cz/item/CS_URS_2024_02/113106123" TargetMode="External" /><Relationship Id="rId5" Type="http://schemas.openxmlformats.org/officeDocument/2006/relationships/hyperlink" Target="https://podminky.urs.cz/item/CS_URS_2024_02/113106161" TargetMode="External" /><Relationship Id="rId6" Type="http://schemas.openxmlformats.org/officeDocument/2006/relationships/hyperlink" Target="https://podminky.urs.cz/item/CS_URS_2024_02/113107141" TargetMode="External" /><Relationship Id="rId7" Type="http://schemas.openxmlformats.org/officeDocument/2006/relationships/hyperlink" Target="https://podminky.urs.cz/item/CS_URS_2024_02/113107242" TargetMode="External" /><Relationship Id="rId8" Type="http://schemas.openxmlformats.org/officeDocument/2006/relationships/hyperlink" Target="https://podminky.urs.cz/item/CS_URS_2024_02/113107330" TargetMode="External" /><Relationship Id="rId9" Type="http://schemas.openxmlformats.org/officeDocument/2006/relationships/hyperlink" Target="https://podminky.urs.cz/item/CS_URS_2024_02/113201111" TargetMode="External" /><Relationship Id="rId10" Type="http://schemas.openxmlformats.org/officeDocument/2006/relationships/hyperlink" Target="https://podminky.urs.cz/item/CS_URS_2024_02/113202111" TargetMode="External" /><Relationship Id="rId11" Type="http://schemas.openxmlformats.org/officeDocument/2006/relationships/hyperlink" Target="https://podminky.urs.cz/item/CS_URS_2024_02/122251104" TargetMode="External" /><Relationship Id="rId12" Type="http://schemas.openxmlformats.org/officeDocument/2006/relationships/hyperlink" Target="https://podminky.urs.cz/item/CS_URS_2024_02/129001101" TargetMode="External" /><Relationship Id="rId13" Type="http://schemas.openxmlformats.org/officeDocument/2006/relationships/hyperlink" Target="https://podminky.urs.cz/item/CS_URS_2024_02/131251100" TargetMode="External" /><Relationship Id="rId14" Type="http://schemas.openxmlformats.org/officeDocument/2006/relationships/hyperlink" Target="https://podminky.urs.cz/item/CS_URS_2024_02/132254102" TargetMode="External" /><Relationship Id="rId15" Type="http://schemas.openxmlformats.org/officeDocument/2006/relationships/hyperlink" Target="https://podminky.urs.cz/item/CS_URS_2024_02/162751117" TargetMode="External" /><Relationship Id="rId16" Type="http://schemas.openxmlformats.org/officeDocument/2006/relationships/hyperlink" Target="https://podminky.urs.cz/item/CS_URS_2024_02/162751119" TargetMode="External" /><Relationship Id="rId17" Type="http://schemas.openxmlformats.org/officeDocument/2006/relationships/hyperlink" Target="https://podminky.urs.cz/item/CS_URS_2024_02/171201231" TargetMode="External" /><Relationship Id="rId18" Type="http://schemas.openxmlformats.org/officeDocument/2006/relationships/hyperlink" Target="https://podminky.urs.cz/item/CS_URS_2024_02/171251201" TargetMode="External" /><Relationship Id="rId19" Type="http://schemas.openxmlformats.org/officeDocument/2006/relationships/hyperlink" Target="https://podminky.urs.cz/item/CS_URS_2024_02/175151101" TargetMode="External" /><Relationship Id="rId20" Type="http://schemas.openxmlformats.org/officeDocument/2006/relationships/hyperlink" Target="https://podminky.urs.cz/item/CS_URS_2024_02/175151201" TargetMode="External" /><Relationship Id="rId21" Type="http://schemas.openxmlformats.org/officeDocument/2006/relationships/hyperlink" Target="https://podminky.urs.cz/item/CS_URS_2024_02/181351003" TargetMode="External" /><Relationship Id="rId22" Type="http://schemas.openxmlformats.org/officeDocument/2006/relationships/hyperlink" Target="https://podminky.urs.cz/item/CS_URS_2024_02/181411131" TargetMode="External" /><Relationship Id="rId23" Type="http://schemas.openxmlformats.org/officeDocument/2006/relationships/hyperlink" Target="https://podminky.urs.cz/item/CS_URS_2024_02/181951112" TargetMode="External" /><Relationship Id="rId24" Type="http://schemas.openxmlformats.org/officeDocument/2006/relationships/hyperlink" Target="https://podminky.urs.cz/item/CS_URS_2024_02/212752112" TargetMode="External" /><Relationship Id="rId25" Type="http://schemas.openxmlformats.org/officeDocument/2006/relationships/hyperlink" Target="https://podminky.urs.cz/item/CS_URS_2024_02/451573111" TargetMode="External" /><Relationship Id="rId26" Type="http://schemas.openxmlformats.org/officeDocument/2006/relationships/hyperlink" Target="https://podminky.urs.cz/item/CS_URS_2024_02/452311151" TargetMode="External" /><Relationship Id="rId27" Type="http://schemas.openxmlformats.org/officeDocument/2006/relationships/hyperlink" Target="https://podminky.urs.cz/item/CS_URS_2024_02/564851111" TargetMode="External" /><Relationship Id="rId28" Type="http://schemas.openxmlformats.org/officeDocument/2006/relationships/hyperlink" Target="https://podminky.urs.cz/item/CS_URS_2024_02/564861111" TargetMode="External" /><Relationship Id="rId29" Type="http://schemas.openxmlformats.org/officeDocument/2006/relationships/hyperlink" Target="https://podminky.urs.cz/item/CS_URS_2024_02/567122111" TargetMode="External" /><Relationship Id="rId30" Type="http://schemas.openxmlformats.org/officeDocument/2006/relationships/hyperlink" Target="https://podminky.urs.cz/item/CS_URS_2024_02/567132112" TargetMode="External" /><Relationship Id="rId31" Type="http://schemas.openxmlformats.org/officeDocument/2006/relationships/hyperlink" Target="https://podminky.urs.cz/item/CS_URS_2024_02/573211109" TargetMode="External" /><Relationship Id="rId32" Type="http://schemas.openxmlformats.org/officeDocument/2006/relationships/hyperlink" Target="https://podminky.urs.cz/item/CS_URS_2024_02/577134141" TargetMode="External" /><Relationship Id="rId33" Type="http://schemas.openxmlformats.org/officeDocument/2006/relationships/hyperlink" Target="https://podminky.urs.cz/item/CS_URS_2024_02/596211112" TargetMode="External" /><Relationship Id="rId34" Type="http://schemas.openxmlformats.org/officeDocument/2006/relationships/hyperlink" Target="https://podminky.urs.cz/item/CS_URS_2024_02/596212211" TargetMode="External" /><Relationship Id="rId35" Type="http://schemas.openxmlformats.org/officeDocument/2006/relationships/hyperlink" Target="https://podminky.urs.cz/item/CS_URS_2024_02/871310320" TargetMode="External" /><Relationship Id="rId36" Type="http://schemas.openxmlformats.org/officeDocument/2006/relationships/hyperlink" Target="https://podminky.urs.cz/item/CS_URS_2024_02/877355211" TargetMode="External" /><Relationship Id="rId37" Type="http://schemas.openxmlformats.org/officeDocument/2006/relationships/hyperlink" Target="https://podminky.urs.cz/item/CS_URS_2024_02/890211811" TargetMode="External" /><Relationship Id="rId38" Type="http://schemas.openxmlformats.org/officeDocument/2006/relationships/hyperlink" Target="https://podminky.urs.cz/item/CS_URS_2024_02/895941367" TargetMode="External" /><Relationship Id="rId39" Type="http://schemas.openxmlformats.org/officeDocument/2006/relationships/hyperlink" Target="https://podminky.urs.cz/item/CS_URS_2024_02/899132121" TargetMode="External" /><Relationship Id="rId40" Type="http://schemas.openxmlformats.org/officeDocument/2006/relationships/hyperlink" Target="https://podminky.urs.cz/item/CS_URS_2024_02/899132212" TargetMode="External" /><Relationship Id="rId41" Type="http://schemas.openxmlformats.org/officeDocument/2006/relationships/hyperlink" Target="https://podminky.urs.cz/item/CS_URS_2024_02/914111111" TargetMode="External" /><Relationship Id="rId42" Type="http://schemas.openxmlformats.org/officeDocument/2006/relationships/hyperlink" Target="https://podminky.urs.cz/item/CS_URS_2024_02/914511111" TargetMode="External" /><Relationship Id="rId43" Type="http://schemas.openxmlformats.org/officeDocument/2006/relationships/hyperlink" Target="https://podminky.urs.cz/item/CS_URS_2024_02/915121112" TargetMode="External" /><Relationship Id="rId44" Type="http://schemas.openxmlformats.org/officeDocument/2006/relationships/hyperlink" Target="https://podminky.urs.cz/item/CS_URS_2024_02/915611111" TargetMode="External" /><Relationship Id="rId45" Type="http://schemas.openxmlformats.org/officeDocument/2006/relationships/hyperlink" Target="https://podminky.urs.cz/item/CS_URS_2024_02/916132113" TargetMode="External" /><Relationship Id="rId46" Type="http://schemas.openxmlformats.org/officeDocument/2006/relationships/hyperlink" Target="https://podminky.urs.cz/item/CS_URS_2024_02/916231213" TargetMode="External" /><Relationship Id="rId47" Type="http://schemas.openxmlformats.org/officeDocument/2006/relationships/hyperlink" Target="https://podminky.urs.cz/item/CS_URS_2024_02/916991121" TargetMode="External" /><Relationship Id="rId48" Type="http://schemas.openxmlformats.org/officeDocument/2006/relationships/hyperlink" Target="https://podminky.urs.cz/item/CS_URS_2024_02/919112213" TargetMode="External" /><Relationship Id="rId49" Type="http://schemas.openxmlformats.org/officeDocument/2006/relationships/hyperlink" Target="https://podminky.urs.cz/item/CS_URS_2024_02/919121112" TargetMode="External" /><Relationship Id="rId50" Type="http://schemas.openxmlformats.org/officeDocument/2006/relationships/hyperlink" Target="https://podminky.urs.cz/item/CS_URS_2024_02/919726121" TargetMode="External" /><Relationship Id="rId51" Type="http://schemas.openxmlformats.org/officeDocument/2006/relationships/hyperlink" Target="https://podminky.urs.cz/item/CS_URS_2024_02/935113111" TargetMode="External" /><Relationship Id="rId52" Type="http://schemas.openxmlformats.org/officeDocument/2006/relationships/hyperlink" Target="https://podminky.urs.cz/item/CS_URS_2024_02/966006132" TargetMode="External" /><Relationship Id="rId53" Type="http://schemas.openxmlformats.org/officeDocument/2006/relationships/hyperlink" Target="https://podminky.urs.cz/item/CS_URS_2024_02/997221561" TargetMode="External" /><Relationship Id="rId54" Type="http://schemas.openxmlformats.org/officeDocument/2006/relationships/hyperlink" Target="https://podminky.urs.cz/item/CS_URS_2024_02/997221569" TargetMode="External" /><Relationship Id="rId55" Type="http://schemas.openxmlformats.org/officeDocument/2006/relationships/hyperlink" Target="https://podminky.urs.cz/item/CS_URS_2024_02/997221611" TargetMode="External" /><Relationship Id="rId56" Type="http://schemas.openxmlformats.org/officeDocument/2006/relationships/hyperlink" Target="https://podminky.urs.cz/item/CS_URS_2024_02/997221861" TargetMode="External" /><Relationship Id="rId57" Type="http://schemas.openxmlformats.org/officeDocument/2006/relationships/hyperlink" Target="https://podminky.urs.cz/item/CS_URS_2024_02/997221875" TargetMode="External" /><Relationship Id="rId58" Type="http://schemas.openxmlformats.org/officeDocument/2006/relationships/hyperlink" Target="https://podminky.urs.cz/item/CS_URS_2024_02/998223011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004/2024_2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ulice Cihlářská a U Jatek, Kolín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U Jatek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4. 9. 2024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Kolín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DI PROJEKT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DI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24.7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'004-2024_21 - ul. U Jatek'!J30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'004-2024_21 - ul. U Jatek'!P89</f>
        <v>0</v>
      </c>
      <c r="AV55" s="123">
        <f>'004-2024_21 - ul. U Jatek'!J33</f>
        <v>0</v>
      </c>
      <c r="AW55" s="123">
        <f>'004-2024_21 - ul. U Jatek'!J34</f>
        <v>0</v>
      </c>
      <c r="AX55" s="123">
        <f>'004-2024_21 - ul. U Jatek'!J35</f>
        <v>0</v>
      </c>
      <c r="AY55" s="123">
        <f>'004-2024_21 - ul. U Jatek'!J36</f>
        <v>0</v>
      </c>
      <c r="AZ55" s="123">
        <f>'004-2024_21 - ul. U Jatek'!F33</f>
        <v>0</v>
      </c>
      <c r="BA55" s="123">
        <f>'004-2024_21 - ul. U Jatek'!F34</f>
        <v>0</v>
      </c>
      <c r="BB55" s="123">
        <f>'004-2024_21 - ul. U Jatek'!F35</f>
        <v>0</v>
      </c>
      <c r="BC55" s="123">
        <f>'004-2024_21 - ul. U Jatek'!F36</f>
        <v>0</v>
      </c>
      <c r="BD55" s="125">
        <f>'004-2024_21 - ul. U Jatek'!F37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24.7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'004-2024_22 - Vedlejší ro...'!J30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7">
        <v>0</v>
      </c>
      <c r="AT56" s="128">
        <f>ROUND(SUM(AV56:AW56),2)</f>
        <v>0</v>
      </c>
      <c r="AU56" s="129">
        <f>'004-2024_22 - Vedlejší ro...'!P80</f>
        <v>0</v>
      </c>
      <c r="AV56" s="128">
        <f>'004-2024_22 - Vedlejší ro...'!J33</f>
        <v>0</v>
      </c>
      <c r="AW56" s="128">
        <f>'004-2024_22 - Vedlejší ro...'!J34</f>
        <v>0</v>
      </c>
      <c r="AX56" s="128">
        <f>'004-2024_22 - Vedlejší ro...'!J35</f>
        <v>0</v>
      </c>
      <c r="AY56" s="128">
        <f>'004-2024_22 - Vedlejší ro...'!J36</f>
        <v>0</v>
      </c>
      <c r="AZ56" s="128">
        <f>'004-2024_22 - Vedlejší ro...'!F33</f>
        <v>0</v>
      </c>
      <c r="BA56" s="128">
        <f>'004-2024_22 - Vedlejší ro...'!F34</f>
        <v>0</v>
      </c>
      <c r="BB56" s="128">
        <f>'004-2024_22 - Vedlejší ro...'!F35</f>
        <v>0</v>
      </c>
      <c r="BC56" s="128">
        <f>'004-2024_22 - Vedlejší ro...'!F36</f>
        <v>0</v>
      </c>
      <c r="BD56" s="130">
        <f>'004-2024_22 - Vedlejší ro...'!F37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m5MyGOEJJaA48MJdyh6RK55QQ15UjMObtsyHQ9yzxoYUXMDcXq4VQXH06VrrF3ziuufSPkZRwZtnSih+Q+T/3Q==" hashValue="BtK82ozSE682tg+Ui2Cd7gd8JXLInlCjrqioeAw4MfztTHF6/U3buV7P0PtrbwjPDYUw3jFzTdqKiYvooX6z0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4-2024_21 - ul. U Jatek'!C2" display="/"/>
    <hyperlink ref="A56" location="'004-2024_22 - Vedlejší 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Rekonstrukce ulice Cihlářská a U Jatek, Kolín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92</v>
      </c>
      <c r="G12" s="41"/>
      <c r="H12" s="41"/>
      <c r="I12" s="135" t="s">
        <v>23</v>
      </c>
      <c r="J12" s="140" t="str">
        <f>'Rekapitulace stavby'!AN8</f>
        <v>4. 9. 2024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ROUND((SUM(BE89:BE428)),  2)</f>
        <v>0</v>
      </c>
      <c r="G33" s="41"/>
      <c r="H33" s="41"/>
      <c r="I33" s="151">
        <v>0.20999999999999999</v>
      </c>
      <c r="J33" s="150">
        <f>ROUND(((SUM(BE89:BE428))*I33),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ROUND((SUM(BF89:BF428)),  2)</f>
        <v>0</v>
      </c>
      <c r="G34" s="41"/>
      <c r="H34" s="41"/>
      <c r="I34" s="151">
        <v>0.12</v>
      </c>
      <c r="J34" s="150">
        <f>ROUND(((SUM(BF89:BF428))*I34),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ROUND((SUM(BG89:BG428)),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ROUND((SUM(BH89:BH428)),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ROUND((SUM(BI89:BI428)),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Rekonstrukce ulice Cihlářská a U Jatek, Kolín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004/2024_21 - ul. U Jatek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Cihlářská</v>
      </c>
      <c r="G52" s="43"/>
      <c r="H52" s="43"/>
      <c r="I52" s="35" t="s">
        <v>23</v>
      </c>
      <c r="J52" s="75" t="str">
        <f>IF(J12="","",J12)</f>
        <v>4. 9. 2024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Kolín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94</v>
      </c>
      <c r="D57" s="165"/>
      <c r="E57" s="165"/>
      <c r="F57" s="165"/>
      <c r="G57" s="165"/>
      <c r="H57" s="165"/>
      <c r="I57" s="165"/>
      <c r="J57" s="166" t="s">
        <v>95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96</v>
      </c>
    </row>
    <row r="60" s="9" customFormat="1" ht="24.96" customHeight="1">
      <c r="A60" s="9"/>
      <c r="B60" s="168"/>
      <c r="C60" s="169"/>
      <c r="D60" s="170" t="s">
        <v>97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98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99</v>
      </c>
      <c r="E62" s="177"/>
      <c r="F62" s="177"/>
      <c r="G62" s="177"/>
      <c r="H62" s="177"/>
      <c r="I62" s="177"/>
      <c r="J62" s="178">
        <f>J212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100</v>
      </c>
      <c r="E63" s="177"/>
      <c r="F63" s="177"/>
      <c r="G63" s="177"/>
      <c r="H63" s="177"/>
      <c r="I63" s="177"/>
      <c r="J63" s="178">
        <f>J216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101</v>
      </c>
      <c r="E64" s="177"/>
      <c r="F64" s="177"/>
      <c r="G64" s="177"/>
      <c r="H64" s="177"/>
      <c r="I64" s="177"/>
      <c r="J64" s="178">
        <f>J225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102</v>
      </c>
      <c r="E65" s="177"/>
      <c r="F65" s="177"/>
      <c r="G65" s="177"/>
      <c r="H65" s="177"/>
      <c r="I65" s="177"/>
      <c r="J65" s="178">
        <f>J296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103</v>
      </c>
      <c r="E66" s="177"/>
      <c r="F66" s="177"/>
      <c r="G66" s="177"/>
      <c r="H66" s="177"/>
      <c r="I66" s="177"/>
      <c r="J66" s="178">
        <f>J324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4"/>
      <c r="C67" s="175"/>
      <c r="D67" s="176" t="s">
        <v>104</v>
      </c>
      <c r="E67" s="177"/>
      <c r="F67" s="177"/>
      <c r="G67" s="177"/>
      <c r="H67" s="177"/>
      <c r="I67" s="177"/>
      <c r="J67" s="178">
        <f>J405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105</v>
      </c>
      <c r="E68" s="177"/>
      <c r="F68" s="177"/>
      <c r="G68" s="177"/>
      <c r="H68" s="177"/>
      <c r="I68" s="177"/>
      <c r="J68" s="178">
        <f>J419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106</v>
      </c>
      <c r="E69" s="177"/>
      <c r="F69" s="177"/>
      <c r="G69" s="177"/>
      <c r="H69" s="177"/>
      <c r="I69" s="177"/>
      <c r="J69" s="178">
        <f>J426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107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>Rekonstrukce ulice Cihlářská a U Jatek, Kolín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90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004/2024_21 - ul. U Jatek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Cihlářská</v>
      </c>
      <c r="G83" s="43"/>
      <c r="H83" s="43"/>
      <c r="I83" s="35" t="s">
        <v>23</v>
      </c>
      <c r="J83" s="75" t="str">
        <f>IF(J12="","",J12)</f>
        <v>4. 9. 2024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Město Kolín</v>
      </c>
      <c r="G85" s="43"/>
      <c r="H85" s="43"/>
      <c r="I85" s="35" t="s">
        <v>33</v>
      </c>
      <c r="J85" s="39" t="str">
        <f>E21</f>
        <v>DI PROJEKT s.r.o.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DI PROJEKT s.r.o.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108</v>
      </c>
      <c r="D88" s="183" t="s">
        <v>60</v>
      </c>
      <c r="E88" s="183" t="s">
        <v>56</v>
      </c>
      <c r="F88" s="183" t="s">
        <v>57</v>
      </c>
      <c r="G88" s="183" t="s">
        <v>109</v>
      </c>
      <c r="H88" s="183" t="s">
        <v>110</v>
      </c>
      <c r="I88" s="183" t="s">
        <v>111</v>
      </c>
      <c r="J88" s="183" t="s">
        <v>95</v>
      </c>
      <c r="K88" s="184" t="s">
        <v>112</v>
      </c>
      <c r="L88" s="185"/>
      <c r="M88" s="95" t="s">
        <v>19</v>
      </c>
      <c r="N88" s="96" t="s">
        <v>45</v>
      </c>
      <c r="O88" s="96" t="s">
        <v>113</v>
      </c>
      <c r="P88" s="96" t="s">
        <v>114</v>
      </c>
      <c r="Q88" s="96" t="s">
        <v>115</v>
      </c>
      <c r="R88" s="96" t="s">
        <v>116</v>
      </c>
      <c r="S88" s="96" t="s">
        <v>117</v>
      </c>
      <c r="T88" s="97" t="s">
        <v>118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119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</f>
        <v>0</v>
      </c>
      <c r="Q89" s="99"/>
      <c r="R89" s="188">
        <f>R90</f>
        <v>642.01914930599992</v>
      </c>
      <c r="S89" s="99"/>
      <c r="T89" s="189">
        <f>T90</f>
        <v>223.18099999999998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74</v>
      </c>
      <c r="AU89" s="20" t="s">
        <v>96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74</v>
      </c>
      <c r="E90" s="194" t="s">
        <v>120</v>
      </c>
      <c r="F90" s="194" t="s">
        <v>121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P91+P212+P216+P225+P296+P324+P419+P426</f>
        <v>0</v>
      </c>
      <c r="Q90" s="199"/>
      <c r="R90" s="200">
        <f>R91+R212+R216+R225+R296+R324+R419+R426</f>
        <v>642.01914930599992</v>
      </c>
      <c r="S90" s="199"/>
      <c r="T90" s="201">
        <f>T91+T212+T216+T225+T296+T324+T419+T426</f>
        <v>223.18099999999998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83</v>
      </c>
      <c r="AT90" s="203" t="s">
        <v>74</v>
      </c>
      <c r="AU90" s="203" t="s">
        <v>75</v>
      </c>
      <c r="AY90" s="202" t="s">
        <v>122</v>
      </c>
      <c r="BK90" s="204">
        <f>BK91+BK212+BK216+BK225+BK296+BK324+BK419+BK426</f>
        <v>0</v>
      </c>
    </row>
    <row r="91" s="12" customFormat="1" ht="22.8" customHeight="1">
      <c r="A91" s="12"/>
      <c r="B91" s="191"/>
      <c r="C91" s="192"/>
      <c r="D91" s="193" t="s">
        <v>74</v>
      </c>
      <c r="E91" s="205" t="s">
        <v>83</v>
      </c>
      <c r="F91" s="205" t="s">
        <v>123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SUM(P92:P211)</f>
        <v>0</v>
      </c>
      <c r="Q91" s="199"/>
      <c r="R91" s="200">
        <f>SUM(R92:R211)</f>
        <v>174.03574</v>
      </c>
      <c r="S91" s="199"/>
      <c r="T91" s="201">
        <f>SUM(T92:T211)</f>
        <v>216.90499999999997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83</v>
      </c>
      <c r="AT91" s="203" t="s">
        <v>74</v>
      </c>
      <c r="AU91" s="203" t="s">
        <v>83</v>
      </c>
      <c r="AY91" s="202" t="s">
        <v>122</v>
      </c>
      <c r="BK91" s="204">
        <f>SUM(BK92:BK211)</f>
        <v>0</v>
      </c>
    </row>
    <row r="92" s="2" customFormat="1" ht="24.15" customHeight="1">
      <c r="A92" s="41"/>
      <c r="B92" s="42"/>
      <c r="C92" s="207" t="s">
        <v>83</v>
      </c>
      <c r="D92" s="207" t="s">
        <v>124</v>
      </c>
      <c r="E92" s="208" t="s">
        <v>125</v>
      </c>
      <c r="F92" s="209" t="s">
        <v>126</v>
      </c>
      <c r="G92" s="210" t="s">
        <v>127</v>
      </c>
      <c r="H92" s="211">
        <v>20</v>
      </c>
      <c r="I92" s="212"/>
      <c r="J92" s="213">
        <f>ROUND(I92*H92,2)</f>
        <v>0</v>
      </c>
      <c r="K92" s="209" t="s">
        <v>128</v>
      </c>
      <c r="L92" s="47"/>
      <c r="M92" s="214" t="s">
        <v>19</v>
      </c>
      <c r="N92" s="215" t="s">
        <v>46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129</v>
      </c>
      <c r="AT92" s="218" t="s">
        <v>124</v>
      </c>
      <c r="AU92" s="218" t="s">
        <v>85</v>
      </c>
      <c r="AY92" s="20" t="s">
        <v>122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83</v>
      </c>
      <c r="BK92" s="219">
        <f>ROUND(I92*H92,2)</f>
        <v>0</v>
      </c>
      <c r="BL92" s="20" t="s">
        <v>129</v>
      </c>
      <c r="BM92" s="218" t="s">
        <v>130</v>
      </c>
    </row>
    <row r="93" s="2" customFormat="1">
      <c r="A93" s="41"/>
      <c r="B93" s="42"/>
      <c r="C93" s="43"/>
      <c r="D93" s="220" t="s">
        <v>131</v>
      </c>
      <c r="E93" s="43"/>
      <c r="F93" s="221" t="s">
        <v>132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131</v>
      </c>
      <c r="AU93" s="20" t="s">
        <v>85</v>
      </c>
    </row>
    <row r="94" s="2" customFormat="1" ht="24.15" customHeight="1">
      <c r="A94" s="41"/>
      <c r="B94" s="42"/>
      <c r="C94" s="207" t="s">
        <v>85</v>
      </c>
      <c r="D94" s="207" t="s">
        <v>124</v>
      </c>
      <c r="E94" s="208" t="s">
        <v>133</v>
      </c>
      <c r="F94" s="209" t="s">
        <v>134</v>
      </c>
      <c r="G94" s="210" t="s">
        <v>127</v>
      </c>
      <c r="H94" s="211">
        <v>20</v>
      </c>
      <c r="I94" s="212"/>
      <c r="J94" s="213">
        <f>ROUND(I94*H94,2)</f>
        <v>0</v>
      </c>
      <c r="K94" s="209" t="s">
        <v>128</v>
      </c>
      <c r="L94" s="47"/>
      <c r="M94" s="214" t="s">
        <v>19</v>
      </c>
      <c r="N94" s="215" t="s">
        <v>46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129</v>
      </c>
      <c r="AT94" s="218" t="s">
        <v>124</v>
      </c>
      <c r="AU94" s="218" t="s">
        <v>85</v>
      </c>
      <c r="AY94" s="20" t="s">
        <v>122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83</v>
      </c>
      <c r="BK94" s="219">
        <f>ROUND(I94*H94,2)</f>
        <v>0</v>
      </c>
      <c r="BL94" s="20" t="s">
        <v>129</v>
      </c>
      <c r="BM94" s="218" t="s">
        <v>135</v>
      </c>
    </row>
    <row r="95" s="2" customFormat="1">
      <c r="A95" s="41"/>
      <c r="B95" s="42"/>
      <c r="C95" s="43"/>
      <c r="D95" s="220" t="s">
        <v>131</v>
      </c>
      <c r="E95" s="43"/>
      <c r="F95" s="221" t="s">
        <v>136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131</v>
      </c>
      <c r="AU95" s="20" t="s">
        <v>85</v>
      </c>
    </row>
    <row r="96" s="2" customFormat="1" ht="16.5" customHeight="1">
      <c r="A96" s="41"/>
      <c r="B96" s="42"/>
      <c r="C96" s="207" t="s">
        <v>137</v>
      </c>
      <c r="D96" s="207" t="s">
        <v>124</v>
      </c>
      <c r="E96" s="208" t="s">
        <v>138</v>
      </c>
      <c r="F96" s="209" t="s">
        <v>139</v>
      </c>
      <c r="G96" s="210" t="s">
        <v>127</v>
      </c>
      <c r="H96" s="211">
        <v>58</v>
      </c>
      <c r="I96" s="212"/>
      <c r="J96" s="213">
        <f>ROUND(I96*H96,2)</f>
        <v>0</v>
      </c>
      <c r="K96" s="209" t="s">
        <v>128</v>
      </c>
      <c r="L96" s="47"/>
      <c r="M96" s="214" t="s">
        <v>19</v>
      </c>
      <c r="N96" s="215" t="s">
        <v>46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129</v>
      </c>
      <c r="AT96" s="218" t="s">
        <v>124</v>
      </c>
      <c r="AU96" s="218" t="s">
        <v>85</v>
      </c>
      <c r="AY96" s="20" t="s">
        <v>122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83</v>
      </c>
      <c r="BK96" s="219">
        <f>ROUND(I96*H96,2)</f>
        <v>0</v>
      </c>
      <c r="BL96" s="20" t="s">
        <v>129</v>
      </c>
      <c r="BM96" s="218" t="s">
        <v>140</v>
      </c>
    </row>
    <row r="97" s="2" customFormat="1">
      <c r="A97" s="41"/>
      <c r="B97" s="42"/>
      <c r="C97" s="43"/>
      <c r="D97" s="220" t="s">
        <v>131</v>
      </c>
      <c r="E97" s="43"/>
      <c r="F97" s="221" t="s">
        <v>141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131</v>
      </c>
      <c r="AU97" s="20" t="s">
        <v>85</v>
      </c>
    </row>
    <row r="98" s="13" customFormat="1">
      <c r="A98" s="13"/>
      <c r="B98" s="225"/>
      <c r="C98" s="226"/>
      <c r="D98" s="227" t="s">
        <v>142</v>
      </c>
      <c r="E98" s="228" t="s">
        <v>19</v>
      </c>
      <c r="F98" s="229" t="s">
        <v>143</v>
      </c>
      <c r="G98" s="226"/>
      <c r="H98" s="228" t="s">
        <v>19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85</v>
      </c>
      <c r="AV98" s="13" t="s">
        <v>83</v>
      </c>
      <c r="AW98" s="13" t="s">
        <v>37</v>
      </c>
      <c r="AX98" s="13" t="s">
        <v>75</v>
      </c>
      <c r="AY98" s="235" t="s">
        <v>122</v>
      </c>
    </row>
    <row r="99" s="14" customFormat="1">
      <c r="A99" s="14"/>
      <c r="B99" s="236"/>
      <c r="C99" s="237"/>
      <c r="D99" s="227" t="s">
        <v>142</v>
      </c>
      <c r="E99" s="238" t="s">
        <v>19</v>
      </c>
      <c r="F99" s="239" t="s">
        <v>144</v>
      </c>
      <c r="G99" s="237"/>
      <c r="H99" s="240">
        <v>58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142</v>
      </c>
      <c r="AU99" s="246" t="s">
        <v>85</v>
      </c>
      <c r="AV99" s="14" t="s">
        <v>85</v>
      </c>
      <c r="AW99" s="14" t="s">
        <v>37</v>
      </c>
      <c r="AX99" s="14" t="s">
        <v>83</v>
      </c>
      <c r="AY99" s="246" t="s">
        <v>122</v>
      </c>
    </row>
    <row r="100" s="2" customFormat="1" ht="37.8" customHeight="1">
      <c r="A100" s="41"/>
      <c r="B100" s="42"/>
      <c r="C100" s="207" t="s">
        <v>129</v>
      </c>
      <c r="D100" s="207" t="s">
        <v>124</v>
      </c>
      <c r="E100" s="208" t="s">
        <v>145</v>
      </c>
      <c r="F100" s="209" t="s">
        <v>146</v>
      </c>
      <c r="G100" s="210" t="s">
        <v>127</v>
      </c>
      <c r="H100" s="211">
        <v>227</v>
      </c>
      <c r="I100" s="212"/>
      <c r="J100" s="213">
        <f>ROUND(I100*H100,2)</f>
        <v>0</v>
      </c>
      <c r="K100" s="209" t="s">
        <v>128</v>
      </c>
      <c r="L100" s="47"/>
      <c r="M100" s="214" t="s">
        <v>19</v>
      </c>
      <c r="N100" s="215" t="s">
        <v>46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0.26000000000000001</v>
      </c>
      <c r="T100" s="217">
        <f>S100*H100</f>
        <v>59.020000000000003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129</v>
      </c>
      <c r="AT100" s="218" t="s">
        <v>124</v>
      </c>
      <c r="AU100" s="218" t="s">
        <v>85</v>
      </c>
      <c r="AY100" s="20" t="s">
        <v>122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83</v>
      </c>
      <c r="BK100" s="219">
        <f>ROUND(I100*H100,2)</f>
        <v>0</v>
      </c>
      <c r="BL100" s="20" t="s">
        <v>129</v>
      </c>
      <c r="BM100" s="218" t="s">
        <v>147</v>
      </c>
    </row>
    <row r="101" s="2" customFormat="1">
      <c r="A101" s="41"/>
      <c r="B101" s="42"/>
      <c r="C101" s="43"/>
      <c r="D101" s="220" t="s">
        <v>131</v>
      </c>
      <c r="E101" s="43"/>
      <c r="F101" s="221" t="s">
        <v>148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131</v>
      </c>
      <c r="AU101" s="20" t="s">
        <v>85</v>
      </c>
    </row>
    <row r="102" s="13" customFormat="1">
      <c r="A102" s="13"/>
      <c r="B102" s="225"/>
      <c r="C102" s="226"/>
      <c r="D102" s="227" t="s">
        <v>142</v>
      </c>
      <c r="E102" s="228" t="s">
        <v>19</v>
      </c>
      <c r="F102" s="229" t="s">
        <v>143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85</v>
      </c>
      <c r="AV102" s="13" t="s">
        <v>83</v>
      </c>
      <c r="AW102" s="13" t="s">
        <v>37</v>
      </c>
      <c r="AX102" s="13" t="s">
        <v>75</v>
      </c>
      <c r="AY102" s="235" t="s">
        <v>122</v>
      </c>
    </row>
    <row r="103" s="14" customFormat="1">
      <c r="A103" s="14"/>
      <c r="B103" s="236"/>
      <c r="C103" s="237"/>
      <c r="D103" s="227" t="s">
        <v>142</v>
      </c>
      <c r="E103" s="238" t="s">
        <v>19</v>
      </c>
      <c r="F103" s="239" t="s">
        <v>149</v>
      </c>
      <c r="G103" s="237"/>
      <c r="H103" s="240">
        <v>192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142</v>
      </c>
      <c r="AU103" s="246" t="s">
        <v>85</v>
      </c>
      <c r="AV103" s="14" t="s">
        <v>85</v>
      </c>
      <c r="AW103" s="14" t="s">
        <v>37</v>
      </c>
      <c r="AX103" s="14" t="s">
        <v>75</v>
      </c>
      <c r="AY103" s="246" t="s">
        <v>122</v>
      </c>
    </row>
    <row r="104" s="14" customFormat="1">
      <c r="A104" s="14"/>
      <c r="B104" s="236"/>
      <c r="C104" s="237"/>
      <c r="D104" s="227" t="s">
        <v>142</v>
      </c>
      <c r="E104" s="238" t="s">
        <v>19</v>
      </c>
      <c r="F104" s="239" t="s">
        <v>150</v>
      </c>
      <c r="G104" s="237"/>
      <c r="H104" s="240">
        <v>35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142</v>
      </c>
      <c r="AU104" s="246" t="s">
        <v>85</v>
      </c>
      <c r="AV104" s="14" t="s">
        <v>85</v>
      </c>
      <c r="AW104" s="14" t="s">
        <v>37</v>
      </c>
      <c r="AX104" s="14" t="s">
        <v>75</v>
      </c>
      <c r="AY104" s="246" t="s">
        <v>122</v>
      </c>
    </row>
    <row r="105" s="15" customFormat="1">
      <c r="A105" s="15"/>
      <c r="B105" s="247"/>
      <c r="C105" s="248"/>
      <c r="D105" s="227" t="s">
        <v>142</v>
      </c>
      <c r="E105" s="249" t="s">
        <v>19</v>
      </c>
      <c r="F105" s="250" t="s">
        <v>151</v>
      </c>
      <c r="G105" s="248"/>
      <c r="H105" s="251">
        <v>227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142</v>
      </c>
      <c r="AU105" s="257" t="s">
        <v>85</v>
      </c>
      <c r="AV105" s="15" t="s">
        <v>129</v>
      </c>
      <c r="AW105" s="15" t="s">
        <v>37</v>
      </c>
      <c r="AX105" s="15" t="s">
        <v>83</v>
      </c>
      <c r="AY105" s="257" t="s">
        <v>122</v>
      </c>
    </row>
    <row r="106" s="2" customFormat="1" ht="33" customHeight="1">
      <c r="A106" s="41"/>
      <c r="B106" s="42"/>
      <c r="C106" s="207" t="s">
        <v>152</v>
      </c>
      <c r="D106" s="207" t="s">
        <v>124</v>
      </c>
      <c r="E106" s="208" t="s">
        <v>153</v>
      </c>
      <c r="F106" s="209" t="s">
        <v>154</v>
      </c>
      <c r="G106" s="210" t="s">
        <v>127</v>
      </c>
      <c r="H106" s="211">
        <v>13</v>
      </c>
      <c r="I106" s="212"/>
      <c r="J106" s="213">
        <f>ROUND(I106*H106,2)</f>
        <v>0</v>
      </c>
      <c r="K106" s="209" t="s">
        <v>128</v>
      </c>
      <c r="L106" s="47"/>
      <c r="M106" s="214" t="s">
        <v>19</v>
      </c>
      <c r="N106" s="215" t="s">
        <v>46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0.32000000000000001</v>
      </c>
      <c r="T106" s="217">
        <f>S106*H106</f>
        <v>4.1600000000000001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129</v>
      </c>
      <c r="AT106" s="218" t="s">
        <v>124</v>
      </c>
      <c r="AU106" s="218" t="s">
        <v>85</v>
      </c>
      <c r="AY106" s="20" t="s">
        <v>122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83</v>
      </c>
      <c r="BK106" s="219">
        <f>ROUND(I106*H106,2)</f>
        <v>0</v>
      </c>
      <c r="BL106" s="20" t="s">
        <v>129</v>
      </c>
      <c r="BM106" s="218" t="s">
        <v>155</v>
      </c>
    </row>
    <row r="107" s="2" customFormat="1">
      <c r="A107" s="41"/>
      <c r="B107" s="42"/>
      <c r="C107" s="43"/>
      <c r="D107" s="220" t="s">
        <v>131</v>
      </c>
      <c r="E107" s="43"/>
      <c r="F107" s="221" t="s">
        <v>156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131</v>
      </c>
      <c r="AU107" s="20" t="s">
        <v>85</v>
      </c>
    </row>
    <row r="108" s="13" customFormat="1">
      <c r="A108" s="13"/>
      <c r="B108" s="225"/>
      <c r="C108" s="226"/>
      <c r="D108" s="227" t="s">
        <v>142</v>
      </c>
      <c r="E108" s="228" t="s">
        <v>19</v>
      </c>
      <c r="F108" s="229" t="s">
        <v>143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85</v>
      </c>
      <c r="AV108" s="13" t="s">
        <v>83</v>
      </c>
      <c r="AW108" s="13" t="s">
        <v>37</v>
      </c>
      <c r="AX108" s="13" t="s">
        <v>75</v>
      </c>
      <c r="AY108" s="235" t="s">
        <v>122</v>
      </c>
    </row>
    <row r="109" s="14" customFormat="1">
      <c r="A109" s="14"/>
      <c r="B109" s="236"/>
      <c r="C109" s="237"/>
      <c r="D109" s="227" t="s">
        <v>142</v>
      </c>
      <c r="E109" s="238" t="s">
        <v>19</v>
      </c>
      <c r="F109" s="239" t="s">
        <v>157</v>
      </c>
      <c r="G109" s="237"/>
      <c r="H109" s="240">
        <v>13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142</v>
      </c>
      <c r="AU109" s="246" t="s">
        <v>85</v>
      </c>
      <c r="AV109" s="14" t="s">
        <v>85</v>
      </c>
      <c r="AW109" s="14" t="s">
        <v>37</v>
      </c>
      <c r="AX109" s="14" t="s">
        <v>83</v>
      </c>
      <c r="AY109" s="246" t="s">
        <v>122</v>
      </c>
    </row>
    <row r="110" s="2" customFormat="1" ht="24.15" customHeight="1">
      <c r="A110" s="41"/>
      <c r="B110" s="42"/>
      <c r="C110" s="207" t="s">
        <v>158</v>
      </c>
      <c r="D110" s="207" t="s">
        <v>124</v>
      </c>
      <c r="E110" s="208" t="s">
        <v>159</v>
      </c>
      <c r="F110" s="209" t="s">
        <v>160</v>
      </c>
      <c r="G110" s="210" t="s">
        <v>127</v>
      </c>
      <c r="H110" s="211">
        <v>10</v>
      </c>
      <c r="I110" s="212"/>
      <c r="J110" s="213">
        <f>ROUND(I110*H110,2)</f>
        <v>0</v>
      </c>
      <c r="K110" s="209" t="s">
        <v>128</v>
      </c>
      <c r="L110" s="47"/>
      <c r="M110" s="214" t="s">
        <v>19</v>
      </c>
      <c r="N110" s="215" t="s">
        <v>46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0.098000000000000004</v>
      </c>
      <c r="T110" s="217">
        <f>S110*H110</f>
        <v>0.97999999999999998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129</v>
      </c>
      <c r="AT110" s="218" t="s">
        <v>124</v>
      </c>
      <c r="AU110" s="218" t="s">
        <v>85</v>
      </c>
      <c r="AY110" s="20" t="s">
        <v>122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83</v>
      </c>
      <c r="BK110" s="219">
        <f>ROUND(I110*H110,2)</f>
        <v>0</v>
      </c>
      <c r="BL110" s="20" t="s">
        <v>129</v>
      </c>
      <c r="BM110" s="218" t="s">
        <v>161</v>
      </c>
    </row>
    <row r="111" s="2" customFormat="1">
      <c r="A111" s="41"/>
      <c r="B111" s="42"/>
      <c r="C111" s="43"/>
      <c r="D111" s="220" t="s">
        <v>131</v>
      </c>
      <c r="E111" s="43"/>
      <c r="F111" s="221" t="s">
        <v>162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131</v>
      </c>
      <c r="AU111" s="20" t="s">
        <v>85</v>
      </c>
    </row>
    <row r="112" s="2" customFormat="1" ht="33" customHeight="1">
      <c r="A112" s="41"/>
      <c r="B112" s="42"/>
      <c r="C112" s="207" t="s">
        <v>163</v>
      </c>
      <c r="D112" s="207" t="s">
        <v>124</v>
      </c>
      <c r="E112" s="208" t="s">
        <v>164</v>
      </c>
      <c r="F112" s="209" t="s">
        <v>165</v>
      </c>
      <c r="G112" s="210" t="s">
        <v>127</v>
      </c>
      <c r="H112" s="211">
        <v>579</v>
      </c>
      <c r="I112" s="212"/>
      <c r="J112" s="213">
        <f>ROUND(I112*H112,2)</f>
        <v>0</v>
      </c>
      <c r="K112" s="209" t="s">
        <v>128</v>
      </c>
      <c r="L112" s="47"/>
      <c r="M112" s="214" t="s">
        <v>19</v>
      </c>
      <c r="N112" s="215" t="s">
        <v>46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0.22</v>
      </c>
      <c r="T112" s="217">
        <f>S112*H112</f>
        <v>127.38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129</v>
      </c>
      <c r="AT112" s="218" t="s">
        <v>124</v>
      </c>
      <c r="AU112" s="218" t="s">
        <v>85</v>
      </c>
      <c r="AY112" s="20" t="s">
        <v>122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83</v>
      </c>
      <c r="BK112" s="219">
        <f>ROUND(I112*H112,2)</f>
        <v>0</v>
      </c>
      <c r="BL112" s="20" t="s">
        <v>129</v>
      </c>
      <c r="BM112" s="218" t="s">
        <v>166</v>
      </c>
    </row>
    <row r="113" s="2" customFormat="1">
      <c r="A113" s="41"/>
      <c r="B113" s="42"/>
      <c r="C113" s="43"/>
      <c r="D113" s="220" t="s">
        <v>131</v>
      </c>
      <c r="E113" s="43"/>
      <c r="F113" s="221" t="s">
        <v>167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131</v>
      </c>
      <c r="AU113" s="20" t="s">
        <v>85</v>
      </c>
    </row>
    <row r="114" s="13" customFormat="1">
      <c r="A114" s="13"/>
      <c r="B114" s="225"/>
      <c r="C114" s="226"/>
      <c r="D114" s="227" t="s">
        <v>142</v>
      </c>
      <c r="E114" s="228" t="s">
        <v>19</v>
      </c>
      <c r="F114" s="229" t="s">
        <v>143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85</v>
      </c>
      <c r="AV114" s="13" t="s">
        <v>83</v>
      </c>
      <c r="AW114" s="13" t="s">
        <v>37</v>
      </c>
      <c r="AX114" s="13" t="s">
        <v>75</v>
      </c>
      <c r="AY114" s="235" t="s">
        <v>122</v>
      </c>
    </row>
    <row r="115" s="14" customFormat="1">
      <c r="A115" s="14"/>
      <c r="B115" s="236"/>
      <c r="C115" s="237"/>
      <c r="D115" s="227" t="s">
        <v>142</v>
      </c>
      <c r="E115" s="238" t="s">
        <v>19</v>
      </c>
      <c r="F115" s="239" t="s">
        <v>168</v>
      </c>
      <c r="G115" s="237"/>
      <c r="H115" s="240">
        <v>579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142</v>
      </c>
      <c r="AU115" s="246" t="s">
        <v>85</v>
      </c>
      <c r="AV115" s="14" t="s">
        <v>85</v>
      </c>
      <c r="AW115" s="14" t="s">
        <v>37</v>
      </c>
      <c r="AX115" s="14" t="s">
        <v>83</v>
      </c>
      <c r="AY115" s="246" t="s">
        <v>122</v>
      </c>
    </row>
    <row r="116" s="2" customFormat="1" ht="33" customHeight="1">
      <c r="A116" s="41"/>
      <c r="B116" s="42"/>
      <c r="C116" s="207" t="s">
        <v>169</v>
      </c>
      <c r="D116" s="207" t="s">
        <v>124</v>
      </c>
      <c r="E116" s="208" t="s">
        <v>170</v>
      </c>
      <c r="F116" s="209" t="s">
        <v>171</v>
      </c>
      <c r="G116" s="210" t="s">
        <v>127</v>
      </c>
      <c r="H116" s="211">
        <v>36</v>
      </c>
      <c r="I116" s="212"/>
      <c r="J116" s="213">
        <f>ROUND(I116*H116,2)</f>
        <v>0</v>
      </c>
      <c r="K116" s="209" t="s">
        <v>128</v>
      </c>
      <c r="L116" s="47"/>
      <c r="M116" s="214" t="s">
        <v>19</v>
      </c>
      <c r="N116" s="215" t="s">
        <v>46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0.23999999999999999</v>
      </c>
      <c r="T116" s="217">
        <f>S116*H116</f>
        <v>8.6400000000000006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129</v>
      </c>
      <c r="AT116" s="218" t="s">
        <v>124</v>
      </c>
      <c r="AU116" s="218" t="s">
        <v>85</v>
      </c>
      <c r="AY116" s="20" t="s">
        <v>122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83</v>
      </c>
      <c r="BK116" s="219">
        <f>ROUND(I116*H116,2)</f>
        <v>0</v>
      </c>
      <c r="BL116" s="20" t="s">
        <v>129</v>
      </c>
      <c r="BM116" s="218" t="s">
        <v>172</v>
      </c>
    </row>
    <row r="117" s="2" customFormat="1">
      <c r="A117" s="41"/>
      <c r="B117" s="42"/>
      <c r="C117" s="43"/>
      <c r="D117" s="220" t="s">
        <v>131</v>
      </c>
      <c r="E117" s="43"/>
      <c r="F117" s="221" t="s">
        <v>173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131</v>
      </c>
      <c r="AU117" s="20" t="s">
        <v>85</v>
      </c>
    </row>
    <row r="118" s="13" customFormat="1">
      <c r="A118" s="13"/>
      <c r="B118" s="225"/>
      <c r="C118" s="226"/>
      <c r="D118" s="227" t="s">
        <v>142</v>
      </c>
      <c r="E118" s="228" t="s">
        <v>19</v>
      </c>
      <c r="F118" s="229" t="s">
        <v>143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85</v>
      </c>
      <c r="AV118" s="13" t="s">
        <v>83</v>
      </c>
      <c r="AW118" s="13" t="s">
        <v>37</v>
      </c>
      <c r="AX118" s="13" t="s">
        <v>75</v>
      </c>
      <c r="AY118" s="235" t="s">
        <v>122</v>
      </c>
    </row>
    <row r="119" s="14" customFormat="1">
      <c r="A119" s="14"/>
      <c r="B119" s="236"/>
      <c r="C119" s="237"/>
      <c r="D119" s="227" t="s">
        <v>142</v>
      </c>
      <c r="E119" s="238" t="s">
        <v>19</v>
      </c>
      <c r="F119" s="239" t="s">
        <v>174</v>
      </c>
      <c r="G119" s="237"/>
      <c r="H119" s="240">
        <v>36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142</v>
      </c>
      <c r="AU119" s="246" t="s">
        <v>85</v>
      </c>
      <c r="AV119" s="14" t="s">
        <v>85</v>
      </c>
      <c r="AW119" s="14" t="s">
        <v>37</v>
      </c>
      <c r="AX119" s="14" t="s">
        <v>83</v>
      </c>
      <c r="AY119" s="246" t="s">
        <v>122</v>
      </c>
    </row>
    <row r="120" s="2" customFormat="1" ht="24.15" customHeight="1">
      <c r="A120" s="41"/>
      <c r="B120" s="42"/>
      <c r="C120" s="207" t="s">
        <v>175</v>
      </c>
      <c r="D120" s="207" t="s">
        <v>124</v>
      </c>
      <c r="E120" s="208" t="s">
        <v>176</v>
      </c>
      <c r="F120" s="209" t="s">
        <v>177</v>
      </c>
      <c r="G120" s="210" t="s">
        <v>178</v>
      </c>
      <c r="H120" s="211">
        <v>13</v>
      </c>
      <c r="I120" s="212"/>
      <c r="J120" s="213">
        <f>ROUND(I120*H120,2)</f>
        <v>0</v>
      </c>
      <c r="K120" s="209" t="s">
        <v>128</v>
      </c>
      <c r="L120" s="47"/>
      <c r="M120" s="214" t="s">
        <v>19</v>
      </c>
      <c r="N120" s="215" t="s">
        <v>46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0.23000000000000001</v>
      </c>
      <c r="T120" s="217">
        <f>S120*H120</f>
        <v>2.9900000000000002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129</v>
      </c>
      <c r="AT120" s="218" t="s">
        <v>124</v>
      </c>
      <c r="AU120" s="218" t="s">
        <v>85</v>
      </c>
      <c r="AY120" s="20" t="s">
        <v>122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83</v>
      </c>
      <c r="BK120" s="219">
        <f>ROUND(I120*H120,2)</f>
        <v>0</v>
      </c>
      <c r="BL120" s="20" t="s">
        <v>129</v>
      </c>
      <c r="BM120" s="218" t="s">
        <v>179</v>
      </c>
    </row>
    <row r="121" s="2" customFormat="1">
      <c r="A121" s="41"/>
      <c r="B121" s="42"/>
      <c r="C121" s="43"/>
      <c r="D121" s="220" t="s">
        <v>131</v>
      </c>
      <c r="E121" s="43"/>
      <c r="F121" s="221" t="s">
        <v>180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131</v>
      </c>
      <c r="AU121" s="20" t="s">
        <v>85</v>
      </c>
    </row>
    <row r="122" s="14" customFormat="1">
      <c r="A122" s="14"/>
      <c r="B122" s="236"/>
      <c r="C122" s="237"/>
      <c r="D122" s="227" t="s">
        <v>142</v>
      </c>
      <c r="E122" s="238" t="s">
        <v>19</v>
      </c>
      <c r="F122" s="239" t="s">
        <v>181</v>
      </c>
      <c r="G122" s="237"/>
      <c r="H122" s="240">
        <v>13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142</v>
      </c>
      <c r="AU122" s="246" t="s">
        <v>85</v>
      </c>
      <c r="AV122" s="14" t="s">
        <v>85</v>
      </c>
      <c r="AW122" s="14" t="s">
        <v>37</v>
      </c>
      <c r="AX122" s="14" t="s">
        <v>83</v>
      </c>
      <c r="AY122" s="246" t="s">
        <v>122</v>
      </c>
    </row>
    <row r="123" s="2" customFormat="1" ht="24.15" customHeight="1">
      <c r="A123" s="41"/>
      <c r="B123" s="42"/>
      <c r="C123" s="207" t="s">
        <v>182</v>
      </c>
      <c r="D123" s="207" t="s">
        <v>124</v>
      </c>
      <c r="E123" s="208" t="s">
        <v>183</v>
      </c>
      <c r="F123" s="209" t="s">
        <v>184</v>
      </c>
      <c r="G123" s="210" t="s">
        <v>178</v>
      </c>
      <c r="H123" s="211">
        <v>67</v>
      </c>
      <c r="I123" s="212"/>
      <c r="J123" s="213">
        <f>ROUND(I123*H123,2)</f>
        <v>0</v>
      </c>
      <c r="K123" s="209" t="s">
        <v>128</v>
      </c>
      <c r="L123" s="47"/>
      <c r="M123" s="214" t="s">
        <v>19</v>
      </c>
      <c r="N123" s="215" t="s">
        <v>46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0.20499999999999999</v>
      </c>
      <c r="T123" s="217">
        <f>S123*H123</f>
        <v>13.734999999999999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129</v>
      </c>
      <c r="AT123" s="218" t="s">
        <v>124</v>
      </c>
      <c r="AU123" s="218" t="s">
        <v>85</v>
      </c>
      <c r="AY123" s="20" t="s">
        <v>122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83</v>
      </c>
      <c r="BK123" s="219">
        <f>ROUND(I123*H123,2)</f>
        <v>0</v>
      </c>
      <c r="BL123" s="20" t="s">
        <v>129</v>
      </c>
      <c r="BM123" s="218" t="s">
        <v>185</v>
      </c>
    </row>
    <row r="124" s="2" customFormat="1">
      <c r="A124" s="41"/>
      <c r="B124" s="42"/>
      <c r="C124" s="43"/>
      <c r="D124" s="220" t="s">
        <v>131</v>
      </c>
      <c r="E124" s="43"/>
      <c r="F124" s="221" t="s">
        <v>186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131</v>
      </c>
      <c r="AU124" s="20" t="s">
        <v>85</v>
      </c>
    </row>
    <row r="125" s="13" customFormat="1">
      <c r="A125" s="13"/>
      <c r="B125" s="225"/>
      <c r="C125" s="226"/>
      <c r="D125" s="227" t="s">
        <v>142</v>
      </c>
      <c r="E125" s="228" t="s">
        <v>19</v>
      </c>
      <c r="F125" s="229" t="s">
        <v>143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142</v>
      </c>
      <c r="AU125" s="235" t="s">
        <v>85</v>
      </c>
      <c r="AV125" s="13" t="s">
        <v>83</v>
      </c>
      <c r="AW125" s="13" t="s">
        <v>37</v>
      </c>
      <c r="AX125" s="13" t="s">
        <v>75</v>
      </c>
      <c r="AY125" s="235" t="s">
        <v>122</v>
      </c>
    </row>
    <row r="126" s="14" customFormat="1">
      <c r="A126" s="14"/>
      <c r="B126" s="236"/>
      <c r="C126" s="237"/>
      <c r="D126" s="227" t="s">
        <v>142</v>
      </c>
      <c r="E126" s="238" t="s">
        <v>19</v>
      </c>
      <c r="F126" s="239" t="s">
        <v>187</v>
      </c>
      <c r="G126" s="237"/>
      <c r="H126" s="240">
        <v>67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142</v>
      </c>
      <c r="AU126" s="246" t="s">
        <v>85</v>
      </c>
      <c r="AV126" s="14" t="s">
        <v>85</v>
      </c>
      <c r="AW126" s="14" t="s">
        <v>37</v>
      </c>
      <c r="AX126" s="14" t="s">
        <v>83</v>
      </c>
      <c r="AY126" s="246" t="s">
        <v>122</v>
      </c>
    </row>
    <row r="127" s="2" customFormat="1" ht="21.75" customHeight="1">
      <c r="A127" s="41"/>
      <c r="B127" s="42"/>
      <c r="C127" s="207" t="s">
        <v>188</v>
      </c>
      <c r="D127" s="207" t="s">
        <v>124</v>
      </c>
      <c r="E127" s="208" t="s">
        <v>189</v>
      </c>
      <c r="F127" s="209" t="s">
        <v>190</v>
      </c>
      <c r="G127" s="210" t="s">
        <v>191</v>
      </c>
      <c r="H127" s="211">
        <v>671.57000000000005</v>
      </c>
      <c r="I127" s="212"/>
      <c r="J127" s="213">
        <f>ROUND(I127*H127,2)</f>
        <v>0</v>
      </c>
      <c r="K127" s="209" t="s">
        <v>128</v>
      </c>
      <c r="L127" s="47"/>
      <c r="M127" s="214" t="s">
        <v>19</v>
      </c>
      <c r="N127" s="215" t="s">
        <v>46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129</v>
      </c>
      <c r="AT127" s="218" t="s">
        <v>124</v>
      </c>
      <c r="AU127" s="218" t="s">
        <v>85</v>
      </c>
      <c r="AY127" s="20" t="s">
        <v>122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83</v>
      </c>
      <c r="BK127" s="219">
        <f>ROUND(I127*H127,2)</f>
        <v>0</v>
      </c>
      <c r="BL127" s="20" t="s">
        <v>129</v>
      </c>
      <c r="BM127" s="218" t="s">
        <v>192</v>
      </c>
    </row>
    <row r="128" s="2" customFormat="1">
      <c r="A128" s="41"/>
      <c r="B128" s="42"/>
      <c r="C128" s="43"/>
      <c r="D128" s="220" t="s">
        <v>131</v>
      </c>
      <c r="E128" s="43"/>
      <c r="F128" s="221" t="s">
        <v>193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131</v>
      </c>
      <c r="AU128" s="20" t="s">
        <v>85</v>
      </c>
    </row>
    <row r="129" s="13" customFormat="1">
      <c r="A129" s="13"/>
      <c r="B129" s="225"/>
      <c r="C129" s="226"/>
      <c r="D129" s="227" t="s">
        <v>142</v>
      </c>
      <c r="E129" s="228" t="s">
        <v>19</v>
      </c>
      <c r="F129" s="229" t="s">
        <v>143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85</v>
      </c>
      <c r="AV129" s="13" t="s">
        <v>83</v>
      </c>
      <c r="AW129" s="13" t="s">
        <v>37</v>
      </c>
      <c r="AX129" s="13" t="s">
        <v>75</v>
      </c>
      <c r="AY129" s="235" t="s">
        <v>122</v>
      </c>
    </row>
    <row r="130" s="14" customFormat="1">
      <c r="A130" s="14"/>
      <c r="B130" s="236"/>
      <c r="C130" s="237"/>
      <c r="D130" s="227" t="s">
        <v>142</v>
      </c>
      <c r="E130" s="238" t="s">
        <v>19</v>
      </c>
      <c r="F130" s="239" t="s">
        <v>194</v>
      </c>
      <c r="G130" s="237"/>
      <c r="H130" s="240">
        <v>251.55000000000001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142</v>
      </c>
      <c r="AU130" s="246" t="s">
        <v>85</v>
      </c>
      <c r="AV130" s="14" t="s">
        <v>85</v>
      </c>
      <c r="AW130" s="14" t="s">
        <v>37</v>
      </c>
      <c r="AX130" s="14" t="s">
        <v>75</v>
      </c>
      <c r="AY130" s="246" t="s">
        <v>122</v>
      </c>
    </row>
    <row r="131" s="14" customFormat="1">
      <c r="A131" s="14"/>
      <c r="B131" s="236"/>
      <c r="C131" s="237"/>
      <c r="D131" s="227" t="s">
        <v>142</v>
      </c>
      <c r="E131" s="238" t="s">
        <v>19</v>
      </c>
      <c r="F131" s="239" t="s">
        <v>195</v>
      </c>
      <c r="G131" s="237"/>
      <c r="H131" s="240">
        <v>88.319999999999993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142</v>
      </c>
      <c r="AU131" s="246" t="s">
        <v>85</v>
      </c>
      <c r="AV131" s="14" t="s">
        <v>85</v>
      </c>
      <c r="AW131" s="14" t="s">
        <v>37</v>
      </c>
      <c r="AX131" s="14" t="s">
        <v>75</v>
      </c>
      <c r="AY131" s="246" t="s">
        <v>122</v>
      </c>
    </row>
    <row r="132" s="14" customFormat="1">
      <c r="A132" s="14"/>
      <c r="B132" s="236"/>
      <c r="C132" s="237"/>
      <c r="D132" s="227" t="s">
        <v>142</v>
      </c>
      <c r="E132" s="238" t="s">
        <v>19</v>
      </c>
      <c r="F132" s="239" t="s">
        <v>196</v>
      </c>
      <c r="G132" s="237"/>
      <c r="H132" s="240">
        <v>19.399999999999999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142</v>
      </c>
      <c r="AU132" s="246" t="s">
        <v>85</v>
      </c>
      <c r="AV132" s="14" t="s">
        <v>85</v>
      </c>
      <c r="AW132" s="14" t="s">
        <v>37</v>
      </c>
      <c r="AX132" s="14" t="s">
        <v>75</v>
      </c>
      <c r="AY132" s="246" t="s">
        <v>122</v>
      </c>
    </row>
    <row r="133" s="16" customFormat="1">
      <c r="A133" s="16"/>
      <c r="B133" s="258"/>
      <c r="C133" s="259"/>
      <c r="D133" s="227" t="s">
        <v>142</v>
      </c>
      <c r="E133" s="260" t="s">
        <v>19</v>
      </c>
      <c r="F133" s="261" t="s">
        <v>197</v>
      </c>
      <c r="G133" s="259"/>
      <c r="H133" s="262">
        <v>359.26999999999998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68" t="s">
        <v>142</v>
      </c>
      <c r="AU133" s="268" t="s">
        <v>85</v>
      </c>
      <c r="AV133" s="16" t="s">
        <v>137</v>
      </c>
      <c r="AW133" s="16" t="s">
        <v>37</v>
      </c>
      <c r="AX133" s="16" t="s">
        <v>75</v>
      </c>
      <c r="AY133" s="268" t="s">
        <v>122</v>
      </c>
    </row>
    <row r="134" s="14" customFormat="1">
      <c r="A134" s="14"/>
      <c r="B134" s="236"/>
      <c r="C134" s="237"/>
      <c r="D134" s="227" t="s">
        <v>142</v>
      </c>
      <c r="E134" s="238" t="s">
        <v>19</v>
      </c>
      <c r="F134" s="239" t="s">
        <v>198</v>
      </c>
      <c r="G134" s="237"/>
      <c r="H134" s="240">
        <v>258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142</v>
      </c>
      <c r="AU134" s="246" t="s">
        <v>85</v>
      </c>
      <c r="AV134" s="14" t="s">
        <v>85</v>
      </c>
      <c r="AW134" s="14" t="s">
        <v>37</v>
      </c>
      <c r="AX134" s="14" t="s">
        <v>75</v>
      </c>
      <c r="AY134" s="246" t="s">
        <v>122</v>
      </c>
    </row>
    <row r="135" s="14" customFormat="1">
      <c r="A135" s="14"/>
      <c r="B135" s="236"/>
      <c r="C135" s="237"/>
      <c r="D135" s="227" t="s">
        <v>142</v>
      </c>
      <c r="E135" s="238" t="s">
        <v>19</v>
      </c>
      <c r="F135" s="239" t="s">
        <v>199</v>
      </c>
      <c r="G135" s="237"/>
      <c r="H135" s="240">
        <v>41.399999999999999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142</v>
      </c>
      <c r="AU135" s="246" t="s">
        <v>85</v>
      </c>
      <c r="AV135" s="14" t="s">
        <v>85</v>
      </c>
      <c r="AW135" s="14" t="s">
        <v>37</v>
      </c>
      <c r="AX135" s="14" t="s">
        <v>75</v>
      </c>
      <c r="AY135" s="246" t="s">
        <v>122</v>
      </c>
    </row>
    <row r="136" s="14" customFormat="1">
      <c r="A136" s="14"/>
      <c r="B136" s="236"/>
      <c r="C136" s="237"/>
      <c r="D136" s="227" t="s">
        <v>142</v>
      </c>
      <c r="E136" s="238" t="s">
        <v>19</v>
      </c>
      <c r="F136" s="239" t="s">
        <v>200</v>
      </c>
      <c r="G136" s="237"/>
      <c r="H136" s="240">
        <v>12.9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142</v>
      </c>
      <c r="AU136" s="246" t="s">
        <v>85</v>
      </c>
      <c r="AV136" s="14" t="s">
        <v>85</v>
      </c>
      <c r="AW136" s="14" t="s">
        <v>37</v>
      </c>
      <c r="AX136" s="14" t="s">
        <v>75</v>
      </c>
      <c r="AY136" s="246" t="s">
        <v>122</v>
      </c>
    </row>
    <row r="137" s="16" customFormat="1">
      <c r="A137" s="16"/>
      <c r="B137" s="258"/>
      <c r="C137" s="259"/>
      <c r="D137" s="227" t="s">
        <v>142</v>
      </c>
      <c r="E137" s="260" t="s">
        <v>19</v>
      </c>
      <c r="F137" s="261" t="s">
        <v>197</v>
      </c>
      <c r="G137" s="259"/>
      <c r="H137" s="262">
        <v>312.29999999999995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68" t="s">
        <v>142</v>
      </c>
      <c r="AU137" s="268" t="s">
        <v>85</v>
      </c>
      <c r="AV137" s="16" t="s">
        <v>137</v>
      </c>
      <c r="AW137" s="16" t="s">
        <v>37</v>
      </c>
      <c r="AX137" s="16" t="s">
        <v>75</v>
      </c>
      <c r="AY137" s="268" t="s">
        <v>122</v>
      </c>
    </row>
    <row r="138" s="15" customFormat="1">
      <c r="A138" s="15"/>
      <c r="B138" s="247"/>
      <c r="C138" s="248"/>
      <c r="D138" s="227" t="s">
        <v>142</v>
      </c>
      <c r="E138" s="249" t="s">
        <v>19</v>
      </c>
      <c r="F138" s="250" t="s">
        <v>151</v>
      </c>
      <c r="G138" s="248"/>
      <c r="H138" s="251">
        <v>671.56999999999994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142</v>
      </c>
      <c r="AU138" s="257" t="s">
        <v>85</v>
      </c>
      <c r="AV138" s="15" t="s">
        <v>129</v>
      </c>
      <c r="AW138" s="15" t="s">
        <v>37</v>
      </c>
      <c r="AX138" s="15" t="s">
        <v>83</v>
      </c>
      <c r="AY138" s="257" t="s">
        <v>122</v>
      </c>
    </row>
    <row r="139" s="2" customFormat="1" ht="24.15" customHeight="1">
      <c r="A139" s="41"/>
      <c r="B139" s="42"/>
      <c r="C139" s="207" t="s">
        <v>8</v>
      </c>
      <c r="D139" s="207" t="s">
        <v>124</v>
      </c>
      <c r="E139" s="208" t="s">
        <v>201</v>
      </c>
      <c r="F139" s="209" t="s">
        <v>202</v>
      </c>
      <c r="G139" s="210" t="s">
        <v>191</v>
      </c>
      <c r="H139" s="211">
        <v>25</v>
      </c>
      <c r="I139" s="212"/>
      <c r="J139" s="213">
        <f>ROUND(I139*H139,2)</f>
        <v>0</v>
      </c>
      <c r="K139" s="209" t="s">
        <v>128</v>
      </c>
      <c r="L139" s="47"/>
      <c r="M139" s="214" t="s">
        <v>19</v>
      </c>
      <c r="N139" s="215" t="s">
        <v>46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129</v>
      </c>
      <c r="AT139" s="218" t="s">
        <v>124</v>
      </c>
      <c r="AU139" s="218" t="s">
        <v>85</v>
      </c>
      <c r="AY139" s="20" t="s">
        <v>122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83</v>
      </c>
      <c r="BK139" s="219">
        <f>ROUND(I139*H139,2)</f>
        <v>0</v>
      </c>
      <c r="BL139" s="20" t="s">
        <v>129</v>
      </c>
      <c r="BM139" s="218" t="s">
        <v>203</v>
      </c>
    </row>
    <row r="140" s="2" customFormat="1">
      <c r="A140" s="41"/>
      <c r="B140" s="42"/>
      <c r="C140" s="43"/>
      <c r="D140" s="220" t="s">
        <v>131</v>
      </c>
      <c r="E140" s="43"/>
      <c r="F140" s="221" t="s">
        <v>204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131</v>
      </c>
      <c r="AU140" s="20" t="s">
        <v>85</v>
      </c>
    </row>
    <row r="141" s="14" customFormat="1">
      <c r="A141" s="14"/>
      <c r="B141" s="236"/>
      <c r="C141" s="237"/>
      <c r="D141" s="227" t="s">
        <v>142</v>
      </c>
      <c r="E141" s="238" t="s">
        <v>19</v>
      </c>
      <c r="F141" s="239" t="s">
        <v>205</v>
      </c>
      <c r="G141" s="237"/>
      <c r="H141" s="240">
        <v>25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142</v>
      </c>
      <c r="AU141" s="246" t="s">
        <v>85</v>
      </c>
      <c r="AV141" s="14" t="s">
        <v>85</v>
      </c>
      <c r="AW141" s="14" t="s">
        <v>37</v>
      </c>
      <c r="AX141" s="14" t="s">
        <v>83</v>
      </c>
      <c r="AY141" s="246" t="s">
        <v>122</v>
      </c>
    </row>
    <row r="142" s="2" customFormat="1" ht="24.15" customHeight="1">
      <c r="A142" s="41"/>
      <c r="B142" s="42"/>
      <c r="C142" s="207" t="s">
        <v>206</v>
      </c>
      <c r="D142" s="207" t="s">
        <v>124</v>
      </c>
      <c r="E142" s="208" t="s">
        <v>207</v>
      </c>
      <c r="F142" s="209" t="s">
        <v>208</v>
      </c>
      <c r="G142" s="210" t="s">
        <v>191</v>
      </c>
      <c r="H142" s="211">
        <v>4.5</v>
      </c>
      <c r="I142" s="212"/>
      <c r="J142" s="213">
        <f>ROUND(I142*H142,2)</f>
        <v>0</v>
      </c>
      <c r="K142" s="209" t="s">
        <v>128</v>
      </c>
      <c r="L142" s="47"/>
      <c r="M142" s="214" t="s">
        <v>19</v>
      </c>
      <c r="N142" s="215" t="s">
        <v>46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129</v>
      </c>
      <c r="AT142" s="218" t="s">
        <v>124</v>
      </c>
      <c r="AU142" s="218" t="s">
        <v>85</v>
      </c>
      <c r="AY142" s="20" t="s">
        <v>122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83</v>
      </c>
      <c r="BK142" s="219">
        <f>ROUND(I142*H142,2)</f>
        <v>0</v>
      </c>
      <c r="BL142" s="20" t="s">
        <v>129</v>
      </c>
      <c r="BM142" s="218" t="s">
        <v>209</v>
      </c>
    </row>
    <row r="143" s="2" customFormat="1">
      <c r="A143" s="41"/>
      <c r="B143" s="42"/>
      <c r="C143" s="43"/>
      <c r="D143" s="220" t="s">
        <v>131</v>
      </c>
      <c r="E143" s="43"/>
      <c r="F143" s="221" t="s">
        <v>210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131</v>
      </c>
      <c r="AU143" s="20" t="s">
        <v>85</v>
      </c>
    </row>
    <row r="144" s="14" customFormat="1">
      <c r="A144" s="14"/>
      <c r="B144" s="236"/>
      <c r="C144" s="237"/>
      <c r="D144" s="227" t="s">
        <v>142</v>
      </c>
      <c r="E144" s="238" t="s">
        <v>19</v>
      </c>
      <c r="F144" s="239" t="s">
        <v>211</v>
      </c>
      <c r="G144" s="237"/>
      <c r="H144" s="240">
        <v>4.5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142</v>
      </c>
      <c r="AU144" s="246" t="s">
        <v>85</v>
      </c>
      <c r="AV144" s="14" t="s">
        <v>85</v>
      </c>
      <c r="AW144" s="14" t="s">
        <v>37</v>
      </c>
      <c r="AX144" s="14" t="s">
        <v>83</v>
      </c>
      <c r="AY144" s="246" t="s">
        <v>122</v>
      </c>
    </row>
    <row r="145" s="2" customFormat="1" ht="24.15" customHeight="1">
      <c r="A145" s="41"/>
      <c r="B145" s="42"/>
      <c r="C145" s="207" t="s">
        <v>212</v>
      </c>
      <c r="D145" s="207" t="s">
        <v>124</v>
      </c>
      <c r="E145" s="208" t="s">
        <v>213</v>
      </c>
      <c r="F145" s="209" t="s">
        <v>214</v>
      </c>
      <c r="G145" s="210" t="s">
        <v>191</v>
      </c>
      <c r="H145" s="211">
        <v>43.75</v>
      </c>
      <c r="I145" s="212"/>
      <c r="J145" s="213">
        <f>ROUND(I145*H145,2)</f>
        <v>0</v>
      </c>
      <c r="K145" s="209" t="s">
        <v>128</v>
      </c>
      <c r="L145" s="47"/>
      <c r="M145" s="214" t="s">
        <v>19</v>
      </c>
      <c r="N145" s="215" t="s">
        <v>46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129</v>
      </c>
      <c r="AT145" s="218" t="s">
        <v>124</v>
      </c>
      <c r="AU145" s="218" t="s">
        <v>85</v>
      </c>
      <c r="AY145" s="20" t="s">
        <v>122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83</v>
      </c>
      <c r="BK145" s="219">
        <f>ROUND(I145*H145,2)</f>
        <v>0</v>
      </c>
      <c r="BL145" s="20" t="s">
        <v>129</v>
      </c>
      <c r="BM145" s="218" t="s">
        <v>215</v>
      </c>
    </row>
    <row r="146" s="2" customFormat="1">
      <c r="A146" s="41"/>
      <c r="B146" s="42"/>
      <c r="C146" s="43"/>
      <c r="D146" s="220" t="s">
        <v>131</v>
      </c>
      <c r="E146" s="43"/>
      <c r="F146" s="221" t="s">
        <v>216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131</v>
      </c>
      <c r="AU146" s="20" t="s">
        <v>85</v>
      </c>
    </row>
    <row r="147" s="13" customFormat="1">
      <c r="A147" s="13"/>
      <c r="B147" s="225"/>
      <c r="C147" s="226"/>
      <c r="D147" s="227" t="s">
        <v>142</v>
      </c>
      <c r="E147" s="228" t="s">
        <v>19</v>
      </c>
      <c r="F147" s="229" t="s">
        <v>143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142</v>
      </c>
      <c r="AU147" s="235" t="s">
        <v>85</v>
      </c>
      <c r="AV147" s="13" t="s">
        <v>83</v>
      </c>
      <c r="AW147" s="13" t="s">
        <v>37</v>
      </c>
      <c r="AX147" s="13" t="s">
        <v>75</v>
      </c>
      <c r="AY147" s="235" t="s">
        <v>122</v>
      </c>
    </row>
    <row r="148" s="14" customFormat="1">
      <c r="A148" s="14"/>
      <c r="B148" s="236"/>
      <c r="C148" s="237"/>
      <c r="D148" s="227" t="s">
        <v>142</v>
      </c>
      <c r="E148" s="238" t="s">
        <v>19</v>
      </c>
      <c r="F148" s="239" t="s">
        <v>217</v>
      </c>
      <c r="G148" s="237"/>
      <c r="H148" s="240">
        <v>28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142</v>
      </c>
      <c r="AU148" s="246" t="s">
        <v>85</v>
      </c>
      <c r="AV148" s="14" t="s">
        <v>85</v>
      </c>
      <c r="AW148" s="14" t="s">
        <v>37</v>
      </c>
      <c r="AX148" s="14" t="s">
        <v>75</v>
      </c>
      <c r="AY148" s="246" t="s">
        <v>122</v>
      </c>
    </row>
    <row r="149" s="14" customFormat="1">
      <c r="A149" s="14"/>
      <c r="B149" s="236"/>
      <c r="C149" s="237"/>
      <c r="D149" s="227" t="s">
        <v>142</v>
      </c>
      <c r="E149" s="238" t="s">
        <v>19</v>
      </c>
      <c r="F149" s="239" t="s">
        <v>218</v>
      </c>
      <c r="G149" s="237"/>
      <c r="H149" s="240">
        <v>15.75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142</v>
      </c>
      <c r="AU149" s="246" t="s">
        <v>85</v>
      </c>
      <c r="AV149" s="14" t="s">
        <v>85</v>
      </c>
      <c r="AW149" s="14" t="s">
        <v>37</v>
      </c>
      <c r="AX149" s="14" t="s">
        <v>75</v>
      </c>
      <c r="AY149" s="246" t="s">
        <v>122</v>
      </c>
    </row>
    <row r="150" s="15" customFormat="1">
      <c r="A150" s="15"/>
      <c r="B150" s="247"/>
      <c r="C150" s="248"/>
      <c r="D150" s="227" t="s">
        <v>142</v>
      </c>
      <c r="E150" s="249" t="s">
        <v>19</v>
      </c>
      <c r="F150" s="250" t="s">
        <v>151</v>
      </c>
      <c r="G150" s="248"/>
      <c r="H150" s="251">
        <v>43.75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7" t="s">
        <v>142</v>
      </c>
      <c r="AU150" s="257" t="s">
        <v>85</v>
      </c>
      <c r="AV150" s="15" t="s">
        <v>129</v>
      </c>
      <c r="AW150" s="15" t="s">
        <v>37</v>
      </c>
      <c r="AX150" s="15" t="s">
        <v>83</v>
      </c>
      <c r="AY150" s="257" t="s">
        <v>122</v>
      </c>
    </row>
    <row r="151" s="2" customFormat="1" ht="37.8" customHeight="1">
      <c r="A151" s="41"/>
      <c r="B151" s="42"/>
      <c r="C151" s="207" t="s">
        <v>219</v>
      </c>
      <c r="D151" s="207" t="s">
        <v>124</v>
      </c>
      <c r="E151" s="208" t="s">
        <v>220</v>
      </c>
      <c r="F151" s="209" t="s">
        <v>221</v>
      </c>
      <c r="G151" s="210" t="s">
        <v>191</v>
      </c>
      <c r="H151" s="211">
        <v>719.82000000000005</v>
      </c>
      <c r="I151" s="212"/>
      <c r="J151" s="213">
        <f>ROUND(I151*H151,2)</f>
        <v>0</v>
      </c>
      <c r="K151" s="209" t="s">
        <v>128</v>
      </c>
      <c r="L151" s="47"/>
      <c r="M151" s="214" t="s">
        <v>19</v>
      </c>
      <c r="N151" s="215" t="s">
        <v>46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129</v>
      </c>
      <c r="AT151" s="218" t="s">
        <v>124</v>
      </c>
      <c r="AU151" s="218" t="s">
        <v>85</v>
      </c>
      <c r="AY151" s="20" t="s">
        <v>122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83</v>
      </c>
      <c r="BK151" s="219">
        <f>ROUND(I151*H151,2)</f>
        <v>0</v>
      </c>
      <c r="BL151" s="20" t="s">
        <v>129</v>
      </c>
      <c r="BM151" s="218" t="s">
        <v>222</v>
      </c>
    </row>
    <row r="152" s="2" customFormat="1">
      <c r="A152" s="41"/>
      <c r="B152" s="42"/>
      <c r="C152" s="43"/>
      <c r="D152" s="220" t="s">
        <v>131</v>
      </c>
      <c r="E152" s="43"/>
      <c r="F152" s="221" t="s">
        <v>223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131</v>
      </c>
      <c r="AU152" s="20" t="s">
        <v>85</v>
      </c>
    </row>
    <row r="153" s="14" customFormat="1">
      <c r="A153" s="14"/>
      <c r="B153" s="236"/>
      <c r="C153" s="237"/>
      <c r="D153" s="227" t="s">
        <v>142</v>
      </c>
      <c r="E153" s="238" t="s">
        <v>19</v>
      </c>
      <c r="F153" s="239" t="s">
        <v>224</v>
      </c>
      <c r="G153" s="237"/>
      <c r="H153" s="240">
        <v>359.26999999999998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142</v>
      </c>
      <c r="AU153" s="246" t="s">
        <v>85</v>
      </c>
      <c r="AV153" s="14" t="s">
        <v>85</v>
      </c>
      <c r="AW153" s="14" t="s">
        <v>37</v>
      </c>
      <c r="AX153" s="14" t="s">
        <v>75</v>
      </c>
      <c r="AY153" s="246" t="s">
        <v>122</v>
      </c>
    </row>
    <row r="154" s="14" customFormat="1">
      <c r="A154" s="14"/>
      <c r="B154" s="236"/>
      <c r="C154" s="237"/>
      <c r="D154" s="227" t="s">
        <v>142</v>
      </c>
      <c r="E154" s="238" t="s">
        <v>19</v>
      </c>
      <c r="F154" s="239" t="s">
        <v>225</v>
      </c>
      <c r="G154" s="237"/>
      <c r="H154" s="240">
        <v>312.30000000000001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142</v>
      </c>
      <c r="AU154" s="246" t="s">
        <v>85</v>
      </c>
      <c r="AV154" s="14" t="s">
        <v>85</v>
      </c>
      <c r="AW154" s="14" t="s">
        <v>37</v>
      </c>
      <c r="AX154" s="14" t="s">
        <v>75</v>
      </c>
      <c r="AY154" s="246" t="s">
        <v>122</v>
      </c>
    </row>
    <row r="155" s="14" customFormat="1">
      <c r="A155" s="14"/>
      <c r="B155" s="236"/>
      <c r="C155" s="237"/>
      <c r="D155" s="227" t="s">
        <v>142</v>
      </c>
      <c r="E155" s="238" t="s">
        <v>19</v>
      </c>
      <c r="F155" s="239" t="s">
        <v>226</v>
      </c>
      <c r="G155" s="237"/>
      <c r="H155" s="240">
        <v>43.75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142</v>
      </c>
      <c r="AU155" s="246" t="s">
        <v>85</v>
      </c>
      <c r="AV155" s="14" t="s">
        <v>85</v>
      </c>
      <c r="AW155" s="14" t="s">
        <v>37</v>
      </c>
      <c r="AX155" s="14" t="s">
        <v>75</v>
      </c>
      <c r="AY155" s="246" t="s">
        <v>122</v>
      </c>
    </row>
    <row r="156" s="14" customFormat="1">
      <c r="A156" s="14"/>
      <c r="B156" s="236"/>
      <c r="C156" s="237"/>
      <c r="D156" s="227" t="s">
        <v>142</v>
      </c>
      <c r="E156" s="238" t="s">
        <v>19</v>
      </c>
      <c r="F156" s="239" t="s">
        <v>227</v>
      </c>
      <c r="G156" s="237"/>
      <c r="H156" s="240">
        <v>4.5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142</v>
      </c>
      <c r="AU156" s="246" t="s">
        <v>85</v>
      </c>
      <c r="AV156" s="14" t="s">
        <v>85</v>
      </c>
      <c r="AW156" s="14" t="s">
        <v>37</v>
      </c>
      <c r="AX156" s="14" t="s">
        <v>75</v>
      </c>
      <c r="AY156" s="246" t="s">
        <v>122</v>
      </c>
    </row>
    <row r="157" s="15" customFormat="1">
      <c r="A157" s="15"/>
      <c r="B157" s="247"/>
      <c r="C157" s="248"/>
      <c r="D157" s="227" t="s">
        <v>142</v>
      </c>
      <c r="E157" s="249" t="s">
        <v>19</v>
      </c>
      <c r="F157" s="250" t="s">
        <v>151</v>
      </c>
      <c r="G157" s="248"/>
      <c r="H157" s="251">
        <v>719.81999999999994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142</v>
      </c>
      <c r="AU157" s="257" t="s">
        <v>85</v>
      </c>
      <c r="AV157" s="15" t="s">
        <v>129</v>
      </c>
      <c r="AW157" s="15" t="s">
        <v>37</v>
      </c>
      <c r="AX157" s="15" t="s">
        <v>83</v>
      </c>
      <c r="AY157" s="257" t="s">
        <v>122</v>
      </c>
    </row>
    <row r="158" s="2" customFormat="1" ht="37.8" customHeight="1">
      <c r="A158" s="41"/>
      <c r="B158" s="42"/>
      <c r="C158" s="207" t="s">
        <v>228</v>
      </c>
      <c r="D158" s="207" t="s">
        <v>124</v>
      </c>
      <c r="E158" s="208" t="s">
        <v>229</v>
      </c>
      <c r="F158" s="209" t="s">
        <v>230</v>
      </c>
      <c r="G158" s="210" t="s">
        <v>191</v>
      </c>
      <c r="H158" s="211">
        <v>1439.6400000000001</v>
      </c>
      <c r="I158" s="212"/>
      <c r="J158" s="213">
        <f>ROUND(I158*H158,2)</f>
        <v>0</v>
      </c>
      <c r="K158" s="209" t="s">
        <v>128</v>
      </c>
      <c r="L158" s="47"/>
      <c r="M158" s="214" t="s">
        <v>19</v>
      </c>
      <c r="N158" s="215" t="s">
        <v>46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129</v>
      </c>
      <c r="AT158" s="218" t="s">
        <v>124</v>
      </c>
      <c r="AU158" s="218" t="s">
        <v>85</v>
      </c>
      <c r="AY158" s="20" t="s">
        <v>122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129</v>
      </c>
      <c r="BM158" s="218" t="s">
        <v>231</v>
      </c>
    </row>
    <row r="159" s="2" customFormat="1">
      <c r="A159" s="41"/>
      <c r="B159" s="42"/>
      <c r="C159" s="43"/>
      <c r="D159" s="220" t="s">
        <v>131</v>
      </c>
      <c r="E159" s="43"/>
      <c r="F159" s="221" t="s">
        <v>232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131</v>
      </c>
      <c r="AU159" s="20" t="s">
        <v>85</v>
      </c>
    </row>
    <row r="160" s="13" customFormat="1">
      <c r="A160" s="13"/>
      <c r="B160" s="225"/>
      <c r="C160" s="226"/>
      <c r="D160" s="227" t="s">
        <v>142</v>
      </c>
      <c r="E160" s="228" t="s">
        <v>19</v>
      </c>
      <c r="F160" s="229" t="s">
        <v>233</v>
      </c>
      <c r="G160" s="226"/>
      <c r="H160" s="228" t="s">
        <v>19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142</v>
      </c>
      <c r="AU160" s="235" t="s">
        <v>85</v>
      </c>
      <c r="AV160" s="13" t="s">
        <v>83</v>
      </c>
      <c r="AW160" s="13" t="s">
        <v>37</v>
      </c>
      <c r="AX160" s="13" t="s">
        <v>75</v>
      </c>
      <c r="AY160" s="235" t="s">
        <v>122</v>
      </c>
    </row>
    <row r="161" s="14" customFormat="1">
      <c r="A161" s="14"/>
      <c r="B161" s="236"/>
      <c r="C161" s="237"/>
      <c r="D161" s="227" t="s">
        <v>142</v>
      </c>
      <c r="E161" s="238" t="s">
        <v>19</v>
      </c>
      <c r="F161" s="239" t="s">
        <v>234</v>
      </c>
      <c r="G161" s="237"/>
      <c r="H161" s="240">
        <v>718.53999999999996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142</v>
      </c>
      <c r="AU161" s="246" t="s">
        <v>85</v>
      </c>
      <c r="AV161" s="14" t="s">
        <v>85</v>
      </c>
      <c r="AW161" s="14" t="s">
        <v>37</v>
      </c>
      <c r="AX161" s="14" t="s">
        <v>75</v>
      </c>
      <c r="AY161" s="246" t="s">
        <v>122</v>
      </c>
    </row>
    <row r="162" s="14" customFormat="1">
      <c r="A162" s="14"/>
      <c r="B162" s="236"/>
      <c r="C162" s="237"/>
      <c r="D162" s="227" t="s">
        <v>142</v>
      </c>
      <c r="E162" s="238" t="s">
        <v>19</v>
      </c>
      <c r="F162" s="239" t="s">
        <v>235</v>
      </c>
      <c r="G162" s="237"/>
      <c r="H162" s="240">
        <v>624.60000000000002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142</v>
      </c>
      <c r="AU162" s="246" t="s">
        <v>85</v>
      </c>
      <c r="AV162" s="14" t="s">
        <v>85</v>
      </c>
      <c r="AW162" s="14" t="s">
        <v>37</v>
      </c>
      <c r="AX162" s="14" t="s">
        <v>75</v>
      </c>
      <c r="AY162" s="246" t="s">
        <v>122</v>
      </c>
    </row>
    <row r="163" s="14" customFormat="1">
      <c r="A163" s="14"/>
      <c r="B163" s="236"/>
      <c r="C163" s="237"/>
      <c r="D163" s="227" t="s">
        <v>142</v>
      </c>
      <c r="E163" s="238" t="s">
        <v>19</v>
      </c>
      <c r="F163" s="239" t="s">
        <v>236</v>
      </c>
      <c r="G163" s="237"/>
      <c r="H163" s="240">
        <v>87.5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142</v>
      </c>
      <c r="AU163" s="246" t="s">
        <v>85</v>
      </c>
      <c r="AV163" s="14" t="s">
        <v>85</v>
      </c>
      <c r="AW163" s="14" t="s">
        <v>37</v>
      </c>
      <c r="AX163" s="14" t="s">
        <v>75</v>
      </c>
      <c r="AY163" s="246" t="s">
        <v>122</v>
      </c>
    </row>
    <row r="164" s="14" customFormat="1">
      <c r="A164" s="14"/>
      <c r="B164" s="236"/>
      <c r="C164" s="237"/>
      <c r="D164" s="227" t="s">
        <v>142</v>
      </c>
      <c r="E164" s="238" t="s">
        <v>19</v>
      </c>
      <c r="F164" s="239" t="s">
        <v>237</v>
      </c>
      <c r="G164" s="237"/>
      <c r="H164" s="240">
        <v>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142</v>
      </c>
      <c r="AU164" s="246" t="s">
        <v>85</v>
      </c>
      <c r="AV164" s="14" t="s">
        <v>85</v>
      </c>
      <c r="AW164" s="14" t="s">
        <v>37</v>
      </c>
      <c r="AX164" s="14" t="s">
        <v>75</v>
      </c>
      <c r="AY164" s="246" t="s">
        <v>122</v>
      </c>
    </row>
    <row r="165" s="15" customFormat="1">
      <c r="A165" s="15"/>
      <c r="B165" s="247"/>
      <c r="C165" s="248"/>
      <c r="D165" s="227" t="s">
        <v>142</v>
      </c>
      <c r="E165" s="249" t="s">
        <v>19</v>
      </c>
      <c r="F165" s="250" t="s">
        <v>151</v>
      </c>
      <c r="G165" s="248"/>
      <c r="H165" s="251">
        <v>1439.6399999999999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7" t="s">
        <v>142</v>
      </c>
      <c r="AU165" s="257" t="s">
        <v>85</v>
      </c>
      <c r="AV165" s="15" t="s">
        <v>129</v>
      </c>
      <c r="AW165" s="15" t="s">
        <v>37</v>
      </c>
      <c r="AX165" s="15" t="s">
        <v>83</v>
      </c>
      <c r="AY165" s="257" t="s">
        <v>122</v>
      </c>
    </row>
    <row r="166" s="2" customFormat="1" ht="24.15" customHeight="1">
      <c r="A166" s="41"/>
      <c r="B166" s="42"/>
      <c r="C166" s="207" t="s">
        <v>238</v>
      </c>
      <c r="D166" s="207" t="s">
        <v>124</v>
      </c>
      <c r="E166" s="208" t="s">
        <v>239</v>
      </c>
      <c r="F166" s="209" t="s">
        <v>240</v>
      </c>
      <c r="G166" s="210" t="s">
        <v>241</v>
      </c>
      <c r="H166" s="211">
        <v>1295.6759999999999</v>
      </c>
      <c r="I166" s="212"/>
      <c r="J166" s="213">
        <f>ROUND(I166*H166,2)</f>
        <v>0</v>
      </c>
      <c r="K166" s="209" t="s">
        <v>128</v>
      </c>
      <c r="L166" s="47"/>
      <c r="M166" s="214" t="s">
        <v>19</v>
      </c>
      <c r="N166" s="215" t="s">
        <v>46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129</v>
      </c>
      <c r="AT166" s="218" t="s">
        <v>124</v>
      </c>
      <c r="AU166" s="218" t="s">
        <v>85</v>
      </c>
      <c r="AY166" s="20" t="s">
        <v>122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83</v>
      </c>
      <c r="BK166" s="219">
        <f>ROUND(I166*H166,2)</f>
        <v>0</v>
      </c>
      <c r="BL166" s="20" t="s">
        <v>129</v>
      </c>
      <c r="BM166" s="218" t="s">
        <v>242</v>
      </c>
    </row>
    <row r="167" s="2" customFormat="1">
      <c r="A167" s="41"/>
      <c r="B167" s="42"/>
      <c r="C167" s="43"/>
      <c r="D167" s="220" t="s">
        <v>131</v>
      </c>
      <c r="E167" s="43"/>
      <c r="F167" s="221" t="s">
        <v>243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131</v>
      </c>
      <c r="AU167" s="20" t="s">
        <v>85</v>
      </c>
    </row>
    <row r="168" s="14" customFormat="1">
      <c r="A168" s="14"/>
      <c r="B168" s="236"/>
      <c r="C168" s="237"/>
      <c r="D168" s="227" t="s">
        <v>142</v>
      </c>
      <c r="E168" s="238" t="s">
        <v>19</v>
      </c>
      <c r="F168" s="239" t="s">
        <v>244</v>
      </c>
      <c r="G168" s="237"/>
      <c r="H168" s="240">
        <v>646.68600000000004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142</v>
      </c>
      <c r="AU168" s="246" t="s">
        <v>85</v>
      </c>
      <c r="AV168" s="14" t="s">
        <v>85</v>
      </c>
      <c r="AW168" s="14" t="s">
        <v>37</v>
      </c>
      <c r="AX168" s="14" t="s">
        <v>75</v>
      </c>
      <c r="AY168" s="246" t="s">
        <v>122</v>
      </c>
    </row>
    <row r="169" s="14" customFormat="1">
      <c r="A169" s="14"/>
      <c r="B169" s="236"/>
      <c r="C169" s="237"/>
      <c r="D169" s="227" t="s">
        <v>142</v>
      </c>
      <c r="E169" s="238" t="s">
        <v>19</v>
      </c>
      <c r="F169" s="239" t="s">
        <v>245</v>
      </c>
      <c r="G169" s="237"/>
      <c r="H169" s="240">
        <v>562.13999999999999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142</v>
      </c>
      <c r="AU169" s="246" t="s">
        <v>85</v>
      </c>
      <c r="AV169" s="14" t="s">
        <v>85</v>
      </c>
      <c r="AW169" s="14" t="s">
        <v>37</v>
      </c>
      <c r="AX169" s="14" t="s">
        <v>75</v>
      </c>
      <c r="AY169" s="246" t="s">
        <v>122</v>
      </c>
    </row>
    <row r="170" s="14" customFormat="1">
      <c r="A170" s="14"/>
      <c r="B170" s="236"/>
      <c r="C170" s="237"/>
      <c r="D170" s="227" t="s">
        <v>142</v>
      </c>
      <c r="E170" s="238" t="s">
        <v>19</v>
      </c>
      <c r="F170" s="239" t="s">
        <v>246</v>
      </c>
      <c r="G170" s="237"/>
      <c r="H170" s="240">
        <v>78.75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142</v>
      </c>
      <c r="AU170" s="246" t="s">
        <v>85</v>
      </c>
      <c r="AV170" s="14" t="s">
        <v>85</v>
      </c>
      <c r="AW170" s="14" t="s">
        <v>37</v>
      </c>
      <c r="AX170" s="14" t="s">
        <v>75</v>
      </c>
      <c r="AY170" s="246" t="s">
        <v>122</v>
      </c>
    </row>
    <row r="171" s="14" customFormat="1">
      <c r="A171" s="14"/>
      <c r="B171" s="236"/>
      <c r="C171" s="237"/>
      <c r="D171" s="227" t="s">
        <v>142</v>
      </c>
      <c r="E171" s="238" t="s">
        <v>19</v>
      </c>
      <c r="F171" s="239" t="s">
        <v>247</v>
      </c>
      <c r="G171" s="237"/>
      <c r="H171" s="240">
        <v>8.0999999999999996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142</v>
      </c>
      <c r="AU171" s="246" t="s">
        <v>85</v>
      </c>
      <c r="AV171" s="14" t="s">
        <v>85</v>
      </c>
      <c r="AW171" s="14" t="s">
        <v>37</v>
      </c>
      <c r="AX171" s="14" t="s">
        <v>75</v>
      </c>
      <c r="AY171" s="246" t="s">
        <v>122</v>
      </c>
    </row>
    <row r="172" s="15" customFormat="1">
      <c r="A172" s="15"/>
      <c r="B172" s="247"/>
      <c r="C172" s="248"/>
      <c r="D172" s="227" t="s">
        <v>142</v>
      </c>
      <c r="E172" s="249" t="s">
        <v>19</v>
      </c>
      <c r="F172" s="250" t="s">
        <v>151</v>
      </c>
      <c r="G172" s="248"/>
      <c r="H172" s="251">
        <v>1295.6759999999999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7" t="s">
        <v>142</v>
      </c>
      <c r="AU172" s="257" t="s">
        <v>85</v>
      </c>
      <c r="AV172" s="15" t="s">
        <v>129</v>
      </c>
      <c r="AW172" s="15" t="s">
        <v>37</v>
      </c>
      <c r="AX172" s="15" t="s">
        <v>83</v>
      </c>
      <c r="AY172" s="257" t="s">
        <v>122</v>
      </c>
    </row>
    <row r="173" s="2" customFormat="1" ht="24.15" customHeight="1">
      <c r="A173" s="41"/>
      <c r="B173" s="42"/>
      <c r="C173" s="207" t="s">
        <v>248</v>
      </c>
      <c r="D173" s="207" t="s">
        <v>124</v>
      </c>
      <c r="E173" s="208" t="s">
        <v>249</v>
      </c>
      <c r="F173" s="209" t="s">
        <v>250</v>
      </c>
      <c r="G173" s="210" t="s">
        <v>191</v>
      </c>
      <c r="H173" s="211">
        <v>719.82000000000005</v>
      </c>
      <c r="I173" s="212"/>
      <c r="J173" s="213">
        <f>ROUND(I173*H173,2)</f>
        <v>0</v>
      </c>
      <c r="K173" s="209" t="s">
        <v>128</v>
      </c>
      <c r="L173" s="47"/>
      <c r="M173" s="214" t="s">
        <v>19</v>
      </c>
      <c r="N173" s="215" t="s">
        <v>46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129</v>
      </c>
      <c r="AT173" s="218" t="s">
        <v>124</v>
      </c>
      <c r="AU173" s="218" t="s">
        <v>85</v>
      </c>
      <c r="AY173" s="20" t="s">
        <v>122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83</v>
      </c>
      <c r="BK173" s="219">
        <f>ROUND(I173*H173,2)</f>
        <v>0</v>
      </c>
      <c r="BL173" s="20" t="s">
        <v>129</v>
      </c>
      <c r="BM173" s="218" t="s">
        <v>251</v>
      </c>
    </row>
    <row r="174" s="2" customFormat="1">
      <c r="A174" s="41"/>
      <c r="B174" s="42"/>
      <c r="C174" s="43"/>
      <c r="D174" s="220" t="s">
        <v>131</v>
      </c>
      <c r="E174" s="43"/>
      <c r="F174" s="221" t="s">
        <v>252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131</v>
      </c>
      <c r="AU174" s="20" t="s">
        <v>85</v>
      </c>
    </row>
    <row r="175" s="14" customFormat="1">
      <c r="A175" s="14"/>
      <c r="B175" s="236"/>
      <c r="C175" s="237"/>
      <c r="D175" s="227" t="s">
        <v>142</v>
      </c>
      <c r="E175" s="238" t="s">
        <v>19</v>
      </c>
      <c r="F175" s="239" t="s">
        <v>224</v>
      </c>
      <c r="G175" s="237"/>
      <c r="H175" s="240">
        <v>359.26999999999998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142</v>
      </c>
      <c r="AU175" s="246" t="s">
        <v>85</v>
      </c>
      <c r="AV175" s="14" t="s">
        <v>85</v>
      </c>
      <c r="AW175" s="14" t="s">
        <v>37</v>
      </c>
      <c r="AX175" s="14" t="s">
        <v>75</v>
      </c>
      <c r="AY175" s="246" t="s">
        <v>122</v>
      </c>
    </row>
    <row r="176" s="14" customFormat="1">
      <c r="A176" s="14"/>
      <c r="B176" s="236"/>
      <c r="C176" s="237"/>
      <c r="D176" s="227" t="s">
        <v>142</v>
      </c>
      <c r="E176" s="238" t="s">
        <v>19</v>
      </c>
      <c r="F176" s="239" t="s">
        <v>225</v>
      </c>
      <c r="G176" s="237"/>
      <c r="H176" s="240">
        <v>312.30000000000001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142</v>
      </c>
      <c r="AU176" s="246" t="s">
        <v>85</v>
      </c>
      <c r="AV176" s="14" t="s">
        <v>85</v>
      </c>
      <c r="AW176" s="14" t="s">
        <v>37</v>
      </c>
      <c r="AX176" s="14" t="s">
        <v>75</v>
      </c>
      <c r="AY176" s="246" t="s">
        <v>122</v>
      </c>
    </row>
    <row r="177" s="14" customFormat="1">
      <c r="A177" s="14"/>
      <c r="B177" s="236"/>
      <c r="C177" s="237"/>
      <c r="D177" s="227" t="s">
        <v>142</v>
      </c>
      <c r="E177" s="238" t="s">
        <v>19</v>
      </c>
      <c r="F177" s="239" t="s">
        <v>226</v>
      </c>
      <c r="G177" s="237"/>
      <c r="H177" s="240">
        <v>43.75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142</v>
      </c>
      <c r="AU177" s="246" t="s">
        <v>85</v>
      </c>
      <c r="AV177" s="14" t="s">
        <v>85</v>
      </c>
      <c r="AW177" s="14" t="s">
        <v>37</v>
      </c>
      <c r="AX177" s="14" t="s">
        <v>75</v>
      </c>
      <c r="AY177" s="246" t="s">
        <v>122</v>
      </c>
    </row>
    <row r="178" s="14" customFormat="1">
      <c r="A178" s="14"/>
      <c r="B178" s="236"/>
      <c r="C178" s="237"/>
      <c r="D178" s="227" t="s">
        <v>142</v>
      </c>
      <c r="E178" s="238" t="s">
        <v>19</v>
      </c>
      <c r="F178" s="239" t="s">
        <v>227</v>
      </c>
      <c r="G178" s="237"/>
      <c r="H178" s="240">
        <v>4.5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142</v>
      </c>
      <c r="AU178" s="246" t="s">
        <v>85</v>
      </c>
      <c r="AV178" s="14" t="s">
        <v>85</v>
      </c>
      <c r="AW178" s="14" t="s">
        <v>37</v>
      </c>
      <c r="AX178" s="14" t="s">
        <v>75</v>
      </c>
      <c r="AY178" s="246" t="s">
        <v>122</v>
      </c>
    </row>
    <row r="179" s="15" customFormat="1">
      <c r="A179" s="15"/>
      <c r="B179" s="247"/>
      <c r="C179" s="248"/>
      <c r="D179" s="227" t="s">
        <v>142</v>
      </c>
      <c r="E179" s="249" t="s">
        <v>19</v>
      </c>
      <c r="F179" s="250" t="s">
        <v>151</v>
      </c>
      <c r="G179" s="248"/>
      <c r="H179" s="251">
        <v>719.81999999999994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7" t="s">
        <v>142</v>
      </c>
      <c r="AU179" s="257" t="s">
        <v>85</v>
      </c>
      <c r="AV179" s="15" t="s">
        <v>129</v>
      </c>
      <c r="AW179" s="15" t="s">
        <v>37</v>
      </c>
      <c r="AX179" s="15" t="s">
        <v>83</v>
      </c>
      <c r="AY179" s="257" t="s">
        <v>122</v>
      </c>
    </row>
    <row r="180" s="2" customFormat="1" ht="37.8" customHeight="1">
      <c r="A180" s="41"/>
      <c r="B180" s="42"/>
      <c r="C180" s="207" t="s">
        <v>253</v>
      </c>
      <c r="D180" s="207" t="s">
        <v>124</v>
      </c>
      <c r="E180" s="208" t="s">
        <v>254</v>
      </c>
      <c r="F180" s="209" t="s">
        <v>255</v>
      </c>
      <c r="G180" s="210" t="s">
        <v>191</v>
      </c>
      <c r="H180" s="211">
        <v>20.762</v>
      </c>
      <c r="I180" s="212"/>
      <c r="J180" s="213">
        <f>ROUND(I180*H180,2)</f>
        <v>0</v>
      </c>
      <c r="K180" s="209" t="s">
        <v>128</v>
      </c>
      <c r="L180" s="47"/>
      <c r="M180" s="214" t="s">
        <v>19</v>
      </c>
      <c r="N180" s="215" t="s">
        <v>46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129</v>
      </c>
      <c r="AT180" s="218" t="s">
        <v>124</v>
      </c>
      <c r="AU180" s="218" t="s">
        <v>85</v>
      </c>
      <c r="AY180" s="20" t="s">
        <v>122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129</v>
      </c>
      <c r="BM180" s="218" t="s">
        <v>256</v>
      </c>
    </row>
    <row r="181" s="2" customFormat="1">
      <c r="A181" s="41"/>
      <c r="B181" s="42"/>
      <c r="C181" s="43"/>
      <c r="D181" s="220" t="s">
        <v>131</v>
      </c>
      <c r="E181" s="43"/>
      <c r="F181" s="221" t="s">
        <v>257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131</v>
      </c>
      <c r="AU181" s="20" t="s">
        <v>85</v>
      </c>
    </row>
    <row r="182" s="13" customFormat="1">
      <c r="A182" s="13"/>
      <c r="B182" s="225"/>
      <c r="C182" s="226"/>
      <c r="D182" s="227" t="s">
        <v>142</v>
      </c>
      <c r="E182" s="228" t="s">
        <v>19</v>
      </c>
      <c r="F182" s="229" t="s">
        <v>258</v>
      </c>
      <c r="G182" s="226"/>
      <c r="H182" s="228" t="s">
        <v>19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142</v>
      </c>
      <c r="AU182" s="235" t="s">
        <v>85</v>
      </c>
      <c r="AV182" s="13" t="s">
        <v>83</v>
      </c>
      <c r="AW182" s="13" t="s">
        <v>37</v>
      </c>
      <c r="AX182" s="13" t="s">
        <v>75</v>
      </c>
      <c r="AY182" s="235" t="s">
        <v>122</v>
      </c>
    </row>
    <row r="183" s="14" customFormat="1">
      <c r="A183" s="14"/>
      <c r="B183" s="236"/>
      <c r="C183" s="237"/>
      <c r="D183" s="227" t="s">
        <v>142</v>
      </c>
      <c r="E183" s="238" t="s">
        <v>19</v>
      </c>
      <c r="F183" s="239" t="s">
        <v>259</v>
      </c>
      <c r="G183" s="237"/>
      <c r="H183" s="240">
        <v>20.762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142</v>
      </c>
      <c r="AU183" s="246" t="s">
        <v>85</v>
      </c>
      <c r="AV183" s="14" t="s">
        <v>85</v>
      </c>
      <c r="AW183" s="14" t="s">
        <v>37</v>
      </c>
      <c r="AX183" s="14" t="s">
        <v>83</v>
      </c>
      <c r="AY183" s="246" t="s">
        <v>122</v>
      </c>
    </row>
    <row r="184" s="2" customFormat="1" ht="16.5" customHeight="1">
      <c r="A184" s="41"/>
      <c r="B184" s="42"/>
      <c r="C184" s="269" t="s">
        <v>260</v>
      </c>
      <c r="D184" s="269" t="s">
        <v>261</v>
      </c>
      <c r="E184" s="270" t="s">
        <v>262</v>
      </c>
      <c r="F184" s="271" t="s">
        <v>263</v>
      </c>
      <c r="G184" s="272" t="s">
        <v>241</v>
      </c>
      <c r="H184" s="273">
        <v>37.372</v>
      </c>
      <c r="I184" s="274"/>
      <c r="J184" s="275">
        <f>ROUND(I184*H184,2)</f>
        <v>0</v>
      </c>
      <c r="K184" s="271" t="s">
        <v>128</v>
      </c>
      <c r="L184" s="276"/>
      <c r="M184" s="277" t="s">
        <v>19</v>
      </c>
      <c r="N184" s="278" t="s">
        <v>46</v>
      </c>
      <c r="O184" s="87"/>
      <c r="P184" s="216">
        <f>O184*H184</f>
        <v>0</v>
      </c>
      <c r="Q184" s="216">
        <v>1</v>
      </c>
      <c r="R184" s="216">
        <f>Q184*H184</f>
        <v>37.372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169</v>
      </c>
      <c r="AT184" s="218" t="s">
        <v>261</v>
      </c>
      <c r="AU184" s="218" t="s">
        <v>85</v>
      </c>
      <c r="AY184" s="20" t="s">
        <v>122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83</v>
      </c>
      <c r="BK184" s="219">
        <f>ROUND(I184*H184,2)</f>
        <v>0</v>
      </c>
      <c r="BL184" s="20" t="s">
        <v>129</v>
      </c>
      <c r="BM184" s="218" t="s">
        <v>264</v>
      </c>
    </row>
    <row r="185" s="14" customFormat="1">
      <c r="A185" s="14"/>
      <c r="B185" s="236"/>
      <c r="C185" s="237"/>
      <c r="D185" s="227" t="s">
        <v>142</v>
      </c>
      <c r="E185" s="238" t="s">
        <v>19</v>
      </c>
      <c r="F185" s="239" t="s">
        <v>265</v>
      </c>
      <c r="G185" s="237"/>
      <c r="H185" s="240">
        <v>37.372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142</v>
      </c>
      <c r="AU185" s="246" t="s">
        <v>85</v>
      </c>
      <c r="AV185" s="14" t="s">
        <v>85</v>
      </c>
      <c r="AW185" s="14" t="s">
        <v>37</v>
      </c>
      <c r="AX185" s="14" t="s">
        <v>83</v>
      </c>
      <c r="AY185" s="246" t="s">
        <v>122</v>
      </c>
    </row>
    <row r="186" s="2" customFormat="1" ht="37.8" customHeight="1">
      <c r="A186" s="41"/>
      <c r="B186" s="42"/>
      <c r="C186" s="207" t="s">
        <v>7</v>
      </c>
      <c r="D186" s="207" t="s">
        <v>124</v>
      </c>
      <c r="E186" s="208" t="s">
        <v>266</v>
      </c>
      <c r="F186" s="209" t="s">
        <v>267</v>
      </c>
      <c r="G186" s="210" t="s">
        <v>191</v>
      </c>
      <c r="H186" s="211">
        <v>3</v>
      </c>
      <c r="I186" s="212"/>
      <c r="J186" s="213">
        <f>ROUND(I186*H186,2)</f>
        <v>0</v>
      </c>
      <c r="K186" s="209" t="s">
        <v>128</v>
      </c>
      <c r="L186" s="47"/>
      <c r="M186" s="214" t="s">
        <v>19</v>
      </c>
      <c r="N186" s="215" t="s">
        <v>46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129</v>
      </c>
      <c r="AT186" s="218" t="s">
        <v>124</v>
      </c>
      <c r="AU186" s="218" t="s">
        <v>85</v>
      </c>
      <c r="AY186" s="20" t="s">
        <v>122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83</v>
      </c>
      <c r="BK186" s="219">
        <f>ROUND(I186*H186,2)</f>
        <v>0</v>
      </c>
      <c r="BL186" s="20" t="s">
        <v>129</v>
      </c>
      <c r="BM186" s="218" t="s">
        <v>268</v>
      </c>
    </row>
    <row r="187" s="2" customFormat="1">
      <c r="A187" s="41"/>
      <c r="B187" s="42"/>
      <c r="C187" s="43"/>
      <c r="D187" s="220" t="s">
        <v>131</v>
      </c>
      <c r="E187" s="43"/>
      <c r="F187" s="221" t="s">
        <v>269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131</v>
      </c>
      <c r="AU187" s="20" t="s">
        <v>85</v>
      </c>
    </row>
    <row r="188" s="13" customFormat="1">
      <c r="A188" s="13"/>
      <c r="B188" s="225"/>
      <c r="C188" s="226"/>
      <c r="D188" s="227" t="s">
        <v>142</v>
      </c>
      <c r="E188" s="228" t="s">
        <v>19</v>
      </c>
      <c r="F188" s="229" t="s">
        <v>258</v>
      </c>
      <c r="G188" s="226"/>
      <c r="H188" s="228" t="s">
        <v>19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142</v>
      </c>
      <c r="AU188" s="235" t="s">
        <v>85</v>
      </c>
      <c r="AV188" s="13" t="s">
        <v>83</v>
      </c>
      <c r="AW188" s="13" t="s">
        <v>37</v>
      </c>
      <c r="AX188" s="13" t="s">
        <v>75</v>
      </c>
      <c r="AY188" s="235" t="s">
        <v>122</v>
      </c>
    </row>
    <row r="189" s="14" customFormat="1">
      <c r="A189" s="14"/>
      <c r="B189" s="236"/>
      <c r="C189" s="237"/>
      <c r="D189" s="227" t="s">
        <v>142</v>
      </c>
      <c r="E189" s="238" t="s">
        <v>19</v>
      </c>
      <c r="F189" s="239" t="s">
        <v>270</v>
      </c>
      <c r="G189" s="237"/>
      <c r="H189" s="240">
        <v>3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142</v>
      </c>
      <c r="AU189" s="246" t="s">
        <v>85</v>
      </c>
      <c r="AV189" s="14" t="s">
        <v>85</v>
      </c>
      <c r="AW189" s="14" t="s">
        <v>37</v>
      </c>
      <c r="AX189" s="14" t="s">
        <v>83</v>
      </c>
      <c r="AY189" s="246" t="s">
        <v>122</v>
      </c>
    </row>
    <row r="190" s="2" customFormat="1" ht="16.5" customHeight="1">
      <c r="A190" s="41"/>
      <c r="B190" s="42"/>
      <c r="C190" s="269" t="s">
        <v>271</v>
      </c>
      <c r="D190" s="269" t="s">
        <v>261</v>
      </c>
      <c r="E190" s="270" t="s">
        <v>272</v>
      </c>
      <c r="F190" s="271" t="s">
        <v>273</v>
      </c>
      <c r="G190" s="272" t="s">
        <v>241</v>
      </c>
      <c r="H190" s="273">
        <v>5.4000000000000004</v>
      </c>
      <c r="I190" s="274"/>
      <c r="J190" s="275">
        <f>ROUND(I190*H190,2)</f>
        <v>0</v>
      </c>
      <c r="K190" s="271" t="s">
        <v>128</v>
      </c>
      <c r="L190" s="276"/>
      <c r="M190" s="277" t="s">
        <v>19</v>
      </c>
      <c r="N190" s="278" t="s">
        <v>46</v>
      </c>
      <c r="O190" s="87"/>
      <c r="P190" s="216">
        <f>O190*H190</f>
        <v>0</v>
      </c>
      <c r="Q190" s="216">
        <v>1</v>
      </c>
      <c r="R190" s="216">
        <f>Q190*H190</f>
        <v>5.4000000000000004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169</v>
      </c>
      <c r="AT190" s="218" t="s">
        <v>261</v>
      </c>
      <c r="AU190" s="218" t="s">
        <v>85</v>
      </c>
      <c r="AY190" s="20" t="s">
        <v>122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83</v>
      </c>
      <c r="BK190" s="219">
        <f>ROUND(I190*H190,2)</f>
        <v>0</v>
      </c>
      <c r="BL190" s="20" t="s">
        <v>129</v>
      </c>
      <c r="BM190" s="218" t="s">
        <v>274</v>
      </c>
    </row>
    <row r="191" s="13" customFormat="1">
      <c r="A191" s="13"/>
      <c r="B191" s="225"/>
      <c r="C191" s="226"/>
      <c r="D191" s="227" t="s">
        <v>142</v>
      </c>
      <c r="E191" s="228" t="s">
        <v>19</v>
      </c>
      <c r="F191" s="229" t="s">
        <v>258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142</v>
      </c>
      <c r="AU191" s="235" t="s">
        <v>85</v>
      </c>
      <c r="AV191" s="13" t="s">
        <v>83</v>
      </c>
      <c r="AW191" s="13" t="s">
        <v>37</v>
      </c>
      <c r="AX191" s="13" t="s">
        <v>75</v>
      </c>
      <c r="AY191" s="235" t="s">
        <v>122</v>
      </c>
    </row>
    <row r="192" s="14" customFormat="1">
      <c r="A192" s="14"/>
      <c r="B192" s="236"/>
      <c r="C192" s="237"/>
      <c r="D192" s="227" t="s">
        <v>142</v>
      </c>
      <c r="E192" s="238" t="s">
        <v>19</v>
      </c>
      <c r="F192" s="239" t="s">
        <v>275</v>
      </c>
      <c r="G192" s="237"/>
      <c r="H192" s="240">
        <v>5.4000000000000004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142</v>
      </c>
      <c r="AU192" s="246" t="s">
        <v>85</v>
      </c>
      <c r="AV192" s="14" t="s">
        <v>85</v>
      </c>
      <c r="AW192" s="14" t="s">
        <v>37</v>
      </c>
      <c r="AX192" s="14" t="s">
        <v>83</v>
      </c>
      <c r="AY192" s="246" t="s">
        <v>122</v>
      </c>
    </row>
    <row r="193" s="2" customFormat="1" ht="24.15" customHeight="1">
      <c r="A193" s="41"/>
      <c r="B193" s="42"/>
      <c r="C193" s="207" t="s">
        <v>276</v>
      </c>
      <c r="D193" s="207" t="s">
        <v>124</v>
      </c>
      <c r="E193" s="208" t="s">
        <v>277</v>
      </c>
      <c r="F193" s="209" t="s">
        <v>278</v>
      </c>
      <c r="G193" s="210" t="s">
        <v>127</v>
      </c>
      <c r="H193" s="211">
        <v>729</v>
      </c>
      <c r="I193" s="212"/>
      <c r="J193" s="213">
        <f>ROUND(I193*H193,2)</f>
        <v>0</v>
      </c>
      <c r="K193" s="209" t="s">
        <v>128</v>
      </c>
      <c r="L193" s="47"/>
      <c r="M193" s="214" t="s">
        <v>19</v>
      </c>
      <c r="N193" s="215" t="s">
        <v>46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129</v>
      </c>
      <c r="AT193" s="218" t="s">
        <v>124</v>
      </c>
      <c r="AU193" s="218" t="s">
        <v>85</v>
      </c>
      <c r="AY193" s="20" t="s">
        <v>122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83</v>
      </c>
      <c r="BK193" s="219">
        <f>ROUND(I193*H193,2)</f>
        <v>0</v>
      </c>
      <c r="BL193" s="20" t="s">
        <v>129</v>
      </c>
      <c r="BM193" s="218" t="s">
        <v>279</v>
      </c>
    </row>
    <row r="194" s="2" customFormat="1">
      <c r="A194" s="41"/>
      <c r="B194" s="42"/>
      <c r="C194" s="43"/>
      <c r="D194" s="220" t="s">
        <v>131</v>
      </c>
      <c r="E194" s="43"/>
      <c r="F194" s="221" t="s">
        <v>280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131</v>
      </c>
      <c r="AU194" s="20" t="s">
        <v>85</v>
      </c>
    </row>
    <row r="195" s="13" customFormat="1">
      <c r="A195" s="13"/>
      <c r="B195" s="225"/>
      <c r="C195" s="226"/>
      <c r="D195" s="227" t="s">
        <v>142</v>
      </c>
      <c r="E195" s="228" t="s">
        <v>19</v>
      </c>
      <c r="F195" s="229" t="s">
        <v>258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142</v>
      </c>
      <c r="AU195" s="235" t="s">
        <v>85</v>
      </c>
      <c r="AV195" s="13" t="s">
        <v>83</v>
      </c>
      <c r="AW195" s="13" t="s">
        <v>37</v>
      </c>
      <c r="AX195" s="13" t="s">
        <v>75</v>
      </c>
      <c r="AY195" s="235" t="s">
        <v>122</v>
      </c>
    </row>
    <row r="196" s="14" customFormat="1">
      <c r="A196" s="14"/>
      <c r="B196" s="236"/>
      <c r="C196" s="237"/>
      <c r="D196" s="227" t="s">
        <v>142</v>
      </c>
      <c r="E196" s="238" t="s">
        <v>19</v>
      </c>
      <c r="F196" s="239" t="s">
        <v>281</v>
      </c>
      <c r="G196" s="237"/>
      <c r="H196" s="240">
        <v>729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142</v>
      </c>
      <c r="AU196" s="246" t="s">
        <v>85</v>
      </c>
      <c r="AV196" s="14" t="s">
        <v>85</v>
      </c>
      <c r="AW196" s="14" t="s">
        <v>37</v>
      </c>
      <c r="AX196" s="14" t="s">
        <v>83</v>
      </c>
      <c r="AY196" s="246" t="s">
        <v>122</v>
      </c>
    </row>
    <row r="197" s="2" customFormat="1" ht="16.5" customHeight="1">
      <c r="A197" s="41"/>
      <c r="B197" s="42"/>
      <c r="C197" s="269" t="s">
        <v>282</v>
      </c>
      <c r="D197" s="269" t="s">
        <v>261</v>
      </c>
      <c r="E197" s="270" t="s">
        <v>283</v>
      </c>
      <c r="F197" s="271" t="s">
        <v>284</v>
      </c>
      <c r="G197" s="272" t="s">
        <v>241</v>
      </c>
      <c r="H197" s="273">
        <v>131.22</v>
      </c>
      <c r="I197" s="274"/>
      <c r="J197" s="275">
        <f>ROUND(I197*H197,2)</f>
        <v>0</v>
      </c>
      <c r="K197" s="271" t="s">
        <v>128</v>
      </c>
      <c r="L197" s="276"/>
      <c r="M197" s="277" t="s">
        <v>19</v>
      </c>
      <c r="N197" s="278" t="s">
        <v>46</v>
      </c>
      <c r="O197" s="87"/>
      <c r="P197" s="216">
        <f>O197*H197</f>
        <v>0</v>
      </c>
      <c r="Q197" s="216">
        <v>1</v>
      </c>
      <c r="R197" s="216">
        <f>Q197*H197</f>
        <v>131.22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169</v>
      </c>
      <c r="AT197" s="218" t="s">
        <v>261</v>
      </c>
      <c r="AU197" s="218" t="s">
        <v>85</v>
      </c>
      <c r="AY197" s="20" t="s">
        <v>122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83</v>
      </c>
      <c r="BK197" s="219">
        <f>ROUND(I197*H197,2)</f>
        <v>0</v>
      </c>
      <c r="BL197" s="20" t="s">
        <v>129</v>
      </c>
      <c r="BM197" s="218" t="s">
        <v>285</v>
      </c>
    </row>
    <row r="198" s="13" customFormat="1">
      <c r="A198" s="13"/>
      <c r="B198" s="225"/>
      <c r="C198" s="226"/>
      <c r="D198" s="227" t="s">
        <v>142</v>
      </c>
      <c r="E198" s="228" t="s">
        <v>19</v>
      </c>
      <c r="F198" s="229" t="s">
        <v>258</v>
      </c>
      <c r="G198" s="226"/>
      <c r="H198" s="228" t="s">
        <v>19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142</v>
      </c>
      <c r="AU198" s="235" t="s">
        <v>85</v>
      </c>
      <c r="AV198" s="13" t="s">
        <v>83</v>
      </c>
      <c r="AW198" s="13" t="s">
        <v>37</v>
      </c>
      <c r="AX198" s="13" t="s">
        <v>75</v>
      </c>
      <c r="AY198" s="235" t="s">
        <v>122</v>
      </c>
    </row>
    <row r="199" s="14" customFormat="1">
      <c r="A199" s="14"/>
      <c r="B199" s="236"/>
      <c r="C199" s="237"/>
      <c r="D199" s="227" t="s">
        <v>142</v>
      </c>
      <c r="E199" s="238" t="s">
        <v>19</v>
      </c>
      <c r="F199" s="239" t="s">
        <v>286</v>
      </c>
      <c r="G199" s="237"/>
      <c r="H199" s="240">
        <v>131.22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142</v>
      </c>
      <c r="AU199" s="246" t="s">
        <v>85</v>
      </c>
      <c r="AV199" s="14" t="s">
        <v>85</v>
      </c>
      <c r="AW199" s="14" t="s">
        <v>37</v>
      </c>
      <c r="AX199" s="14" t="s">
        <v>83</v>
      </c>
      <c r="AY199" s="246" t="s">
        <v>122</v>
      </c>
    </row>
    <row r="200" s="2" customFormat="1" ht="24.15" customHeight="1">
      <c r="A200" s="41"/>
      <c r="B200" s="42"/>
      <c r="C200" s="207" t="s">
        <v>287</v>
      </c>
      <c r="D200" s="207" t="s">
        <v>124</v>
      </c>
      <c r="E200" s="208" t="s">
        <v>288</v>
      </c>
      <c r="F200" s="209" t="s">
        <v>289</v>
      </c>
      <c r="G200" s="210" t="s">
        <v>127</v>
      </c>
      <c r="H200" s="211">
        <v>729</v>
      </c>
      <c r="I200" s="212"/>
      <c r="J200" s="213">
        <f>ROUND(I200*H200,2)</f>
        <v>0</v>
      </c>
      <c r="K200" s="209" t="s">
        <v>128</v>
      </c>
      <c r="L200" s="47"/>
      <c r="M200" s="214" t="s">
        <v>19</v>
      </c>
      <c r="N200" s="215" t="s">
        <v>46</v>
      </c>
      <c r="O200" s="87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129</v>
      </c>
      <c r="AT200" s="218" t="s">
        <v>124</v>
      </c>
      <c r="AU200" s="218" t="s">
        <v>85</v>
      </c>
      <c r="AY200" s="20" t="s">
        <v>122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83</v>
      </c>
      <c r="BK200" s="219">
        <f>ROUND(I200*H200,2)</f>
        <v>0</v>
      </c>
      <c r="BL200" s="20" t="s">
        <v>129</v>
      </c>
      <c r="BM200" s="218" t="s">
        <v>290</v>
      </c>
    </row>
    <row r="201" s="2" customFormat="1">
      <c r="A201" s="41"/>
      <c r="B201" s="42"/>
      <c r="C201" s="43"/>
      <c r="D201" s="220" t="s">
        <v>131</v>
      </c>
      <c r="E201" s="43"/>
      <c r="F201" s="221" t="s">
        <v>291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131</v>
      </c>
      <c r="AU201" s="20" t="s">
        <v>85</v>
      </c>
    </row>
    <row r="202" s="13" customFormat="1">
      <c r="A202" s="13"/>
      <c r="B202" s="225"/>
      <c r="C202" s="226"/>
      <c r="D202" s="227" t="s">
        <v>142</v>
      </c>
      <c r="E202" s="228" t="s">
        <v>19</v>
      </c>
      <c r="F202" s="229" t="s">
        <v>258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142</v>
      </c>
      <c r="AU202" s="235" t="s">
        <v>85</v>
      </c>
      <c r="AV202" s="13" t="s">
        <v>83</v>
      </c>
      <c r="AW202" s="13" t="s">
        <v>37</v>
      </c>
      <c r="AX202" s="13" t="s">
        <v>75</v>
      </c>
      <c r="AY202" s="235" t="s">
        <v>122</v>
      </c>
    </row>
    <row r="203" s="14" customFormat="1">
      <c r="A203" s="14"/>
      <c r="B203" s="236"/>
      <c r="C203" s="237"/>
      <c r="D203" s="227" t="s">
        <v>142</v>
      </c>
      <c r="E203" s="238" t="s">
        <v>19</v>
      </c>
      <c r="F203" s="239" t="s">
        <v>292</v>
      </c>
      <c r="G203" s="237"/>
      <c r="H203" s="240">
        <v>729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142</v>
      </c>
      <c r="AU203" s="246" t="s">
        <v>85</v>
      </c>
      <c r="AV203" s="14" t="s">
        <v>85</v>
      </c>
      <c r="AW203" s="14" t="s">
        <v>37</v>
      </c>
      <c r="AX203" s="14" t="s">
        <v>83</v>
      </c>
      <c r="AY203" s="246" t="s">
        <v>122</v>
      </c>
    </row>
    <row r="204" s="2" customFormat="1" ht="16.5" customHeight="1">
      <c r="A204" s="41"/>
      <c r="B204" s="42"/>
      <c r="C204" s="269" t="s">
        <v>293</v>
      </c>
      <c r="D204" s="269" t="s">
        <v>261</v>
      </c>
      <c r="E204" s="270" t="s">
        <v>294</v>
      </c>
      <c r="F204" s="271" t="s">
        <v>295</v>
      </c>
      <c r="G204" s="272" t="s">
        <v>296</v>
      </c>
      <c r="H204" s="273">
        <v>43.740000000000002</v>
      </c>
      <c r="I204" s="274"/>
      <c r="J204" s="275">
        <f>ROUND(I204*H204,2)</f>
        <v>0</v>
      </c>
      <c r="K204" s="271" t="s">
        <v>128</v>
      </c>
      <c r="L204" s="276"/>
      <c r="M204" s="277" t="s">
        <v>19</v>
      </c>
      <c r="N204" s="278" t="s">
        <v>46</v>
      </c>
      <c r="O204" s="87"/>
      <c r="P204" s="216">
        <f>O204*H204</f>
        <v>0</v>
      </c>
      <c r="Q204" s="216">
        <v>0.001</v>
      </c>
      <c r="R204" s="216">
        <f>Q204*H204</f>
        <v>0.043740000000000001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169</v>
      </c>
      <c r="AT204" s="218" t="s">
        <v>261</v>
      </c>
      <c r="AU204" s="218" t="s">
        <v>85</v>
      </c>
      <c r="AY204" s="20" t="s">
        <v>122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83</v>
      </c>
      <c r="BK204" s="219">
        <f>ROUND(I204*H204,2)</f>
        <v>0</v>
      </c>
      <c r="BL204" s="20" t="s">
        <v>129</v>
      </c>
      <c r="BM204" s="218" t="s">
        <v>297</v>
      </c>
    </row>
    <row r="205" s="14" customFormat="1">
      <c r="A205" s="14"/>
      <c r="B205" s="236"/>
      <c r="C205" s="237"/>
      <c r="D205" s="227" t="s">
        <v>142</v>
      </c>
      <c r="E205" s="238" t="s">
        <v>19</v>
      </c>
      <c r="F205" s="239" t="s">
        <v>298</v>
      </c>
      <c r="G205" s="237"/>
      <c r="H205" s="240">
        <v>43.740000000000002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142</v>
      </c>
      <c r="AU205" s="246" t="s">
        <v>85</v>
      </c>
      <c r="AV205" s="14" t="s">
        <v>85</v>
      </c>
      <c r="AW205" s="14" t="s">
        <v>37</v>
      </c>
      <c r="AX205" s="14" t="s">
        <v>83</v>
      </c>
      <c r="AY205" s="246" t="s">
        <v>122</v>
      </c>
    </row>
    <row r="206" s="2" customFormat="1" ht="21.75" customHeight="1">
      <c r="A206" s="41"/>
      <c r="B206" s="42"/>
      <c r="C206" s="207" t="s">
        <v>299</v>
      </c>
      <c r="D206" s="207" t="s">
        <v>124</v>
      </c>
      <c r="E206" s="208" t="s">
        <v>300</v>
      </c>
      <c r="F206" s="209" t="s">
        <v>301</v>
      </c>
      <c r="G206" s="210" t="s">
        <v>127</v>
      </c>
      <c r="H206" s="211">
        <v>1018</v>
      </c>
      <c r="I206" s="212"/>
      <c r="J206" s="213">
        <f>ROUND(I206*H206,2)</f>
        <v>0</v>
      </c>
      <c r="K206" s="209" t="s">
        <v>128</v>
      </c>
      <c r="L206" s="47"/>
      <c r="M206" s="214" t="s">
        <v>19</v>
      </c>
      <c r="N206" s="215" t="s">
        <v>46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129</v>
      </c>
      <c r="AT206" s="218" t="s">
        <v>124</v>
      </c>
      <c r="AU206" s="218" t="s">
        <v>85</v>
      </c>
      <c r="AY206" s="20" t="s">
        <v>122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83</v>
      </c>
      <c r="BK206" s="219">
        <f>ROUND(I206*H206,2)</f>
        <v>0</v>
      </c>
      <c r="BL206" s="20" t="s">
        <v>129</v>
      </c>
      <c r="BM206" s="218" t="s">
        <v>302</v>
      </c>
    </row>
    <row r="207" s="2" customFormat="1">
      <c r="A207" s="41"/>
      <c r="B207" s="42"/>
      <c r="C207" s="43"/>
      <c r="D207" s="220" t="s">
        <v>131</v>
      </c>
      <c r="E207" s="43"/>
      <c r="F207" s="221" t="s">
        <v>303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131</v>
      </c>
      <c r="AU207" s="20" t="s">
        <v>85</v>
      </c>
    </row>
    <row r="208" s="14" customFormat="1">
      <c r="A208" s="14"/>
      <c r="B208" s="236"/>
      <c r="C208" s="237"/>
      <c r="D208" s="227" t="s">
        <v>142</v>
      </c>
      <c r="E208" s="238" t="s">
        <v>19</v>
      </c>
      <c r="F208" s="239" t="s">
        <v>304</v>
      </c>
      <c r="G208" s="237"/>
      <c r="H208" s="240">
        <v>97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142</v>
      </c>
      <c r="AU208" s="246" t="s">
        <v>85</v>
      </c>
      <c r="AV208" s="14" t="s">
        <v>85</v>
      </c>
      <c r="AW208" s="14" t="s">
        <v>37</v>
      </c>
      <c r="AX208" s="14" t="s">
        <v>75</v>
      </c>
      <c r="AY208" s="246" t="s">
        <v>122</v>
      </c>
    </row>
    <row r="209" s="14" customFormat="1">
      <c r="A209" s="14"/>
      <c r="B209" s="236"/>
      <c r="C209" s="237"/>
      <c r="D209" s="227" t="s">
        <v>142</v>
      </c>
      <c r="E209" s="238" t="s">
        <v>19</v>
      </c>
      <c r="F209" s="239" t="s">
        <v>305</v>
      </c>
      <c r="G209" s="237"/>
      <c r="H209" s="240">
        <v>276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142</v>
      </c>
      <c r="AU209" s="246" t="s">
        <v>85</v>
      </c>
      <c r="AV209" s="14" t="s">
        <v>85</v>
      </c>
      <c r="AW209" s="14" t="s">
        <v>37</v>
      </c>
      <c r="AX209" s="14" t="s">
        <v>75</v>
      </c>
      <c r="AY209" s="246" t="s">
        <v>122</v>
      </c>
    </row>
    <row r="210" s="14" customFormat="1">
      <c r="A210" s="14"/>
      <c r="B210" s="236"/>
      <c r="C210" s="237"/>
      <c r="D210" s="227" t="s">
        <v>142</v>
      </c>
      <c r="E210" s="238" t="s">
        <v>19</v>
      </c>
      <c r="F210" s="239" t="s">
        <v>306</v>
      </c>
      <c r="G210" s="237"/>
      <c r="H210" s="240">
        <v>645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142</v>
      </c>
      <c r="AU210" s="246" t="s">
        <v>85</v>
      </c>
      <c r="AV210" s="14" t="s">
        <v>85</v>
      </c>
      <c r="AW210" s="14" t="s">
        <v>37</v>
      </c>
      <c r="AX210" s="14" t="s">
        <v>75</v>
      </c>
      <c r="AY210" s="246" t="s">
        <v>122</v>
      </c>
    </row>
    <row r="211" s="15" customFormat="1">
      <c r="A211" s="15"/>
      <c r="B211" s="247"/>
      <c r="C211" s="248"/>
      <c r="D211" s="227" t="s">
        <v>142</v>
      </c>
      <c r="E211" s="249" t="s">
        <v>19</v>
      </c>
      <c r="F211" s="250" t="s">
        <v>151</v>
      </c>
      <c r="G211" s="248"/>
      <c r="H211" s="251">
        <v>1018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7" t="s">
        <v>142</v>
      </c>
      <c r="AU211" s="257" t="s">
        <v>85</v>
      </c>
      <c r="AV211" s="15" t="s">
        <v>129</v>
      </c>
      <c r="AW211" s="15" t="s">
        <v>37</v>
      </c>
      <c r="AX211" s="15" t="s">
        <v>83</v>
      </c>
      <c r="AY211" s="257" t="s">
        <v>122</v>
      </c>
    </row>
    <row r="212" s="12" customFormat="1" ht="22.8" customHeight="1">
      <c r="A212" s="12"/>
      <c r="B212" s="191"/>
      <c r="C212" s="192"/>
      <c r="D212" s="193" t="s">
        <v>74</v>
      </c>
      <c r="E212" s="205" t="s">
        <v>85</v>
      </c>
      <c r="F212" s="205" t="s">
        <v>307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SUM(P213:P215)</f>
        <v>0</v>
      </c>
      <c r="Q212" s="199"/>
      <c r="R212" s="200">
        <f>SUM(R213:R215)</f>
        <v>38.328499999999998</v>
      </c>
      <c r="S212" s="199"/>
      <c r="T212" s="201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83</v>
      </c>
      <c r="AT212" s="203" t="s">
        <v>74</v>
      </c>
      <c r="AU212" s="203" t="s">
        <v>83</v>
      </c>
      <c r="AY212" s="202" t="s">
        <v>122</v>
      </c>
      <c r="BK212" s="204">
        <f>SUM(BK213:BK215)</f>
        <v>0</v>
      </c>
    </row>
    <row r="213" s="2" customFormat="1" ht="33" customHeight="1">
      <c r="A213" s="41"/>
      <c r="B213" s="42"/>
      <c r="C213" s="207" t="s">
        <v>308</v>
      </c>
      <c r="D213" s="207" t="s">
        <v>124</v>
      </c>
      <c r="E213" s="208" t="s">
        <v>309</v>
      </c>
      <c r="F213" s="209" t="s">
        <v>310</v>
      </c>
      <c r="G213" s="210" t="s">
        <v>178</v>
      </c>
      <c r="H213" s="211">
        <v>140</v>
      </c>
      <c r="I213" s="212"/>
      <c r="J213" s="213">
        <f>ROUND(I213*H213,2)</f>
        <v>0</v>
      </c>
      <c r="K213" s="209" t="s">
        <v>128</v>
      </c>
      <c r="L213" s="47"/>
      <c r="M213" s="214" t="s">
        <v>19</v>
      </c>
      <c r="N213" s="215" t="s">
        <v>46</v>
      </c>
      <c r="O213" s="87"/>
      <c r="P213" s="216">
        <f>O213*H213</f>
        <v>0</v>
      </c>
      <c r="Q213" s="216">
        <v>0.27377499999999999</v>
      </c>
      <c r="R213" s="216">
        <f>Q213*H213</f>
        <v>38.328499999999998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129</v>
      </c>
      <c r="AT213" s="218" t="s">
        <v>124</v>
      </c>
      <c r="AU213" s="218" t="s">
        <v>85</v>
      </c>
      <c r="AY213" s="20" t="s">
        <v>122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83</v>
      </c>
      <c r="BK213" s="219">
        <f>ROUND(I213*H213,2)</f>
        <v>0</v>
      </c>
      <c r="BL213" s="20" t="s">
        <v>129</v>
      </c>
      <c r="BM213" s="218" t="s">
        <v>311</v>
      </c>
    </row>
    <row r="214" s="2" customFormat="1">
      <c r="A214" s="41"/>
      <c r="B214" s="42"/>
      <c r="C214" s="43"/>
      <c r="D214" s="220" t="s">
        <v>131</v>
      </c>
      <c r="E214" s="43"/>
      <c r="F214" s="221" t="s">
        <v>312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131</v>
      </c>
      <c r="AU214" s="20" t="s">
        <v>85</v>
      </c>
    </row>
    <row r="215" s="14" customFormat="1">
      <c r="A215" s="14"/>
      <c r="B215" s="236"/>
      <c r="C215" s="237"/>
      <c r="D215" s="227" t="s">
        <v>142</v>
      </c>
      <c r="E215" s="238" t="s">
        <v>19</v>
      </c>
      <c r="F215" s="239" t="s">
        <v>313</v>
      </c>
      <c r="G215" s="237"/>
      <c r="H215" s="240">
        <v>140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142</v>
      </c>
      <c r="AU215" s="246" t="s">
        <v>85</v>
      </c>
      <c r="AV215" s="14" t="s">
        <v>85</v>
      </c>
      <c r="AW215" s="14" t="s">
        <v>37</v>
      </c>
      <c r="AX215" s="14" t="s">
        <v>83</v>
      </c>
      <c r="AY215" s="246" t="s">
        <v>122</v>
      </c>
    </row>
    <row r="216" s="12" customFormat="1" ht="22.8" customHeight="1">
      <c r="A216" s="12"/>
      <c r="B216" s="191"/>
      <c r="C216" s="192"/>
      <c r="D216" s="193" t="s">
        <v>74</v>
      </c>
      <c r="E216" s="205" t="s">
        <v>129</v>
      </c>
      <c r="F216" s="205" t="s">
        <v>314</v>
      </c>
      <c r="G216" s="192"/>
      <c r="H216" s="192"/>
      <c r="I216" s="195"/>
      <c r="J216" s="206">
        <f>BK216</f>
        <v>0</v>
      </c>
      <c r="K216" s="192"/>
      <c r="L216" s="197"/>
      <c r="M216" s="198"/>
      <c r="N216" s="199"/>
      <c r="O216" s="199"/>
      <c r="P216" s="200">
        <f>SUM(P217:P224)</f>
        <v>0</v>
      </c>
      <c r="Q216" s="199"/>
      <c r="R216" s="200">
        <f>SUM(R217:R224)</f>
        <v>0</v>
      </c>
      <c r="S216" s="199"/>
      <c r="T216" s="201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2" t="s">
        <v>83</v>
      </c>
      <c r="AT216" s="203" t="s">
        <v>74</v>
      </c>
      <c r="AU216" s="203" t="s">
        <v>83</v>
      </c>
      <c r="AY216" s="202" t="s">
        <v>122</v>
      </c>
      <c r="BK216" s="204">
        <f>SUM(BK217:BK224)</f>
        <v>0</v>
      </c>
    </row>
    <row r="217" s="2" customFormat="1" ht="16.5" customHeight="1">
      <c r="A217" s="41"/>
      <c r="B217" s="42"/>
      <c r="C217" s="207" t="s">
        <v>315</v>
      </c>
      <c r="D217" s="207" t="s">
        <v>124</v>
      </c>
      <c r="E217" s="208" t="s">
        <v>316</v>
      </c>
      <c r="F217" s="209" t="s">
        <v>317</v>
      </c>
      <c r="G217" s="210" t="s">
        <v>191</v>
      </c>
      <c r="H217" s="211">
        <v>0.39400000000000002</v>
      </c>
      <c r="I217" s="212"/>
      <c r="J217" s="213">
        <f>ROUND(I217*H217,2)</f>
        <v>0</v>
      </c>
      <c r="K217" s="209" t="s">
        <v>128</v>
      </c>
      <c r="L217" s="47"/>
      <c r="M217" s="214" t="s">
        <v>19</v>
      </c>
      <c r="N217" s="215" t="s">
        <v>46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129</v>
      </c>
      <c r="AT217" s="218" t="s">
        <v>124</v>
      </c>
      <c r="AU217" s="218" t="s">
        <v>85</v>
      </c>
      <c r="AY217" s="20" t="s">
        <v>122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83</v>
      </c>
      <c r="BK217" s="219">
        <f>ROUND(I217*H217,2)</f>
        <v>0</v>
      </c>
      <c r="BL217" s="20" t="s">
        <v>129</v>
      </c>
      <c r="BM217" s="218" t="s">
        <v>318</v>
      </c>
    </row>
    <row r="218" s="2" customFormat="1">
      <c r="A218" s="41"/>
      <c r="B218" s="42"/>
      <c r="C218" s="43"/>
      <c r="D218" s="220" t="s">
        <v>131</v>
      </c>
      <c r="E218" s="43"/>
      <c r="F218" s="221" t="s">
        <v>319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131</v>
      </c>
      <c r="AU218" s="20" t="s">
        <v>85</v>
      </c>
    </row>
    <row r="219" s="13" customFormat="1">
      <c r="A219" s="13"/>
      <c r="B219" s="225"/>
      <c r="C219" s="226"/>
      <c r="D219" s="227" t="s">
        <v>142</v>
      </c>
      <c r="E219" s="228" t="s">
        <v>19</v>
      </c>
      <c r="F219" s="229" t="s">
        <v>258</v>
      </c>
      <c r="G219" s="226"/>
      <c r="H219" s="228" t="s">
        <v>19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142</v>
      </c>
      <c r="AU219" s="235" t="s">
        <v>85</v>
      </c>
      <c r="AV219" s="13" t="s">
        <v>83</v>
      </c>
      <c r="AW219" s="13" t="s">
        <v>37</v>
      </c>
      <c r="AX219" s="13" t="s">
        <v>75</v>
      </c>
      <c r="AY219" s="235" t="s">
        <v>122</v>
      </c>
    </row>
    <row r="220" s="14" customFormat="1">
      <c r="A220" s="14"/>
      <c r="B220" s="236"/>
      <c r="C220" s="237"/>
      <c r="D220" s="227" t="s">
        <v>142</v>
      </c>
      <c r="E220" s="238" t="s">
        <v>19</v>
      </c>
      <c r="F220" s="239" t="s">
        <v>320</v>
      </c>
      <c r="G220" s="237"/>
      <c r="H220" s="240">
        <v>0.39400000000000002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142</v>
      </c>
      <c r="AU220" s="246" t="s">
        <v>85</v>
      </c>
      <c r="AV220" s="14" t="s">
        <v>85</v>
      </c>
      <c r="AW220" s="14" t="s">
        <v>37</v>
      </c>
      <c r="AX220" s="14" t="s">
        <v>75</v>
      </c>
      <c r="AY220" s="246" t="s">
        <v>122</v>
      </c>
    </row>
    <row r="221" s="15" customFormat="1">
      <c r="A221" s="15"/>
      <c r="B221" s="247"/>
      <c r="C221" s="248"/>
      <c r="D221" s="227" t="s">
        <v>142</v>
      </c>
      <c r="E221" s="249" t="s">
        <v>19</v>
      </c>
      <c r="F221" s="250" t="s">
        <v>151</v>
      </c>
      <c r="G221" s="248"/>
      <c r="H221" s="251">
        <v>0.39400000000000002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7" t="s">
        <v>142</v>
      </c>
      <c r="AU221" s="257" t="s">
        <v>85</v>
      </c>
      <c r="AV221" s="15" t="s">
        <v>129</v>
      </c>
      <c r="AW221" s="15" t="s">
        <v>37</v>
      </c>
      <c r="AX221" s="15" t="s">
        <v>83</v>
      </c>
      <c r="AY221" s="257" t="s">
        <v>122</v>
      </c>
    </row>
    <row r="222" s="2" customFormat="1" ht="24.15" customHeight="1">
      <c r="A222" s="41"/>
      <c r="B222" s="42"/>
      <c r="C222" s="207" t="s">
        <v>321</v>
      </c>
      <c r="D222" s="207" t="s">
        <v>124</v>
      </c>
      <c r="E222" s="208" t="s">
        <v>322</v>
      </c>
      <c r="F222" s="209" t="s">
        <v>323</v>
      </c>
      <c r="G222" s="210" t="s">
        <v>191</v>
      </c>
      <c r="H222" s="211">
        <v>0.29999999999999999</v>
      </c>
      <c r="I222" s="212"/>
      <c r="J222" s="213">
        <f>ROUND(I222*H222,2)</f>
        <v>0</v>
      </c>
      <c r="K222" s="209" t="s">
        <v>128</v>
      </c>
      <c r="L222" s="47"/>
      <c r="M222" s="214" t="s">
        <v>19</v>
      </c>
      <c r="N222" s="215" t="s">
        <v>46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129</v>
      </c>
      <c r="AT222" s="218" t="s">
        <v>124</v>
      </c>
      <c r="AU222" s="218" t="s">
        <v>85</v>
      </c>
      <c r="AY222" s="20" t="s">
        <v>122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83</v>
      </c>
      <c r="BK222" s="219">
        <f>ROUND(I222*H222,2)</f>
        <v>0</v>
      </c>
      <c r="BL222" s="20" t="s">
        <v>129</v>
      </c>
      <c r="BM222" s="218" t="s">
        <v>324</v>
      </c>
    </row>
    <row r="223" s="2" customFormat="1">
      <c r="A223" s="41"/>
      <c r="B223" s="42"/>
      <c r="C223" s="43"/>
      <c r="D223" s="220" t="s">
        <v>131</v>
      </c>
      <c r="E223" s="43"/>
      <c r="F223" s="221" t="s">
        <v>325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131</v>
      </c>
      <c r="AU223" s="20" t="s">
        <v>85</v>
      </c>
    </row>
    <row r="224" s="14" customFormat="1">
      <c r="A224" s="14"/>
      <c r="B224" s="236"/>
      <c r="C224" s="237"/>
      <c r="D224" s="227" t="s">
        <v>142</v>
      </c>
      <c r="E224" s="238" t="s">
        <v>19</v>
      </c>
      <c r="F224" s="239" t="s">
        <v>326</v>
      </c>
      <c r="G224" s="237"/>
      <c r="H224" s="240">
        <v>0.29999999999999999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142</v>
      </c>
      <c r="AU224" s="246" t="s">
        <v>85</v>
      </c>
      <c r="AV224" s="14" t="s">
        <v>85</v>
      </c>
      <c r="AW224" s="14" t="s">
        <v>37</v>
      </c>
      <c r="AX224" s="14" t="s">
        <v>83</v>
      </c>
      <c r="AY224" s="246" t="s">
        <v>122</v>
      </c>
    </row>
    <row r="225" s="12" customFormat="1" ht="22.8" customHeight="1">
      <c r="A225" s="12"/>
      <c r="B225" s="191"/>
      <c r="C225" s="192"/>
      <c r="D225" s="193" t="s">
        <v>74</v>
      </c>
      <c r="E225" s="205" t="s">
        <v>152</v>
      </c>
      <c r="F225" s="205" t="s">
        <v>327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SUM(P226:P295)</f>
        <v>0</v>
      </c>
      <c r="Q225" s="199"/>
      <c r="R225" s="200">
        <f>SUM(R226:R295)</f>
        <v>280.13630000000001</v>
      </c>
      <c r="S225" s="199"/>
      <c r="T225" s="201">
        <f>SUM(T226:T295)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83</v>
      </c>
      <c r="AT225" s="203" t="s">
        <v>74</v>
      </c>
      <c r="AU225" s="203" t="s">
        <v>83</v>
      </c>
      <c r="AY225" s="202" t="s">
        <v>122</v>
      </c>
      <c r="BK225" s="204">
        <f>SUM(BK226:BK295)</f>
        <v>0</v>
      </c>
    </row>
    <row r="226" s="2" customFormat="1" ht="21.75" customHeight="1">
      <c r="A226" s="41"/>
      <c r="B226" s="42"/>
      <c r="C226" s="207" t="s">
        <v>328</v>
      </c>
      <c r="D226" s="207" t="s">
        <v>124</v>
      </c>
      <c r="E226" s="208" t="s">
        <v>329</v>
      </c>
      <c r="F226" s="209" t="s">
        <v>330</v>
      </c>
      <c r="G226" s="210" t="s">
        <v>127</v>
      </c>
      <c r="H226" s="211">
        <v>925</v>
      </c>
      <c r="I226" s="212"/>
      <c r="J226" s="213">
        <f>ROUND(I226*H226,2)</f>
        <v>0</v>
      </c>
      <c r="K226" s="209" t="s">
        <v>128</v>
      </c>
      <c r="L226" s="47"/>
      <c r="M226" s="214" t="s">
        <v>19</v>
      </c>
      <c r="N226" s="215" t="s">
        <v>46</v>
      </c>
      <c r="O226" s="87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129</v>
      </c>
      <c r="AT226" s="218" t="s">
        <v>124</v>
      </c>
      <c r="AU226" s="218" t="s">
        <v>85</v>
      </c>
      <c r="AY226" s="20" t="s">
        <v>122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83</v>
      </c>
      <c r="BK226" s="219">
        <f>ROUND(I226*H226,2)</f>
        <v>0</v>
      </c>
      <c r="BL226" s="20" t="s">
        <v>129</v>
      </c>
      <c r="BM226" s="218" t="s">
        <v>331</v>
      </c>
    </row>
    <row r="227" s="2" customFormat="1">
      <c r="A227" s="41"/>
      <c r="B227" s="42"/>
      <c r="C227" s="43"/>
      <c r="D227" s="220" t="s">
        <v>131</v>
      </c>
      <c r="E227" s="43"/>
      <c r="F227" s="221" t="s">
        <v>332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131</v>
      </c>
      <c r="AU227" s="20" t="s">
        <v>85</v>
      </c>
    </row>
    <row r="228" s="13" customFormat="1">
      <c r="A228" s="13"/>
      <c r="B228" s="225"/>
      <c r="C228" s="226"/>
      <c r="D228" s="227" t="s">
        <v>142</v>
      </c>
      <c r="E228" s="228" t="s">
        <v>19</v>
      </c>
      <c r="F228" s="229" t="s">
        <v>258</v>
      </c>
      <c r="G228" s="226"/>
      <c r="H228" s="228" t="s">
        <v>19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142</v>
      </c>
      <c r="AU228" s="235" t="s">
        <v>85</v>
      </c>
      <c r="AV228" s="13" t="s">
        <v>83</v>
      </c>
      <c r="AW228" s="13" t="s">
        <v>37</v>
      </c>
      <c r="AX228" s="13" t="s">
        <v>75</v>
      </c>
      <c r="AY228" s="235" t="s">
        <v>122</v>
      </c>
    </row>
    <row r="229" s="14" customFormat="1">
      <c r="A229" s="14"/>
      <c r="B229" s="236"/>
      <c r="C229" s="237"/>
      <c r="D229" s="227" t="s">
        <v>142</v>
      </c>
      <c r="E229" s="238" t="s">
        <v>19</v>
      </c>
      <c r="F229" s="239" t="s">
        <v>333</v>
      </c>
      <c r="G229" s="237"/>
      <c r="H229" s="240">
        <v>97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142</v>
      </c>
      <c r="AU229" s="246" t="s">
        <v>85</v>
      </c>
      <c r="AV229" s="14" t="s">
        <v>85</v>
      </c>
      <c r="AW229" s="14" t="s">
        <v>37</v>
      </c>
      <c r="AX229" s="14" t="s">
        <v>75</v>
      </c>
      <c r="AY229" s="246" t="s">
        <v>122</v>
      </c>
    </row>
    <row r="230" s="14" customFormat="1">
      <c r="A230" s="14"/>
      <c r="B230" s="236"/>
      <c r="C230" s="237"/>
      <c r="D230" s="227" t="s">
        <v>142</v>
      </c>
      <c r="E230" s="238" t="s">
        <v>19</v>
      </c>
      <c r="F230" s="239" t="s">
        <v>334</v>
      </c>
      <c r="G230" s="237"/>
      <c r="H230" s="240">
        <v>276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142</v>
      </c>
      <c r="AU230" s="246" t="s">
        <v>85</v>
      </c>
      <c r="AV230" s="14" t="s">
        <v>85</v>
      </c>
      <c r="AW230" s="14" t="s">
        <v>37</v>
      </c>
      <c r="AX230" s="14" t="s">
        <v>75</v>
      </c>
      <c r="AY230" s="246" t="s">
        <v>122</v>
      </c>
    </row>
    <row r="231" s="14" customFormat="1">
      <c r="A231" s="14"/>
      <c r="B231" s="236"/>
      <c r="C231" s="237"/>
      <c r="D231" s="227" t="s">
        <v>142</v>
      </c>
      <c r="E231" s="238" t="s">
        <v>19</v>
      </c>
      <c r="F231" s="239" t="s">
        <v>335</v>
      </c>
      <c r="G231" s="237"/>
      <c r="H231" s="240">
        <v>276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142</v>
      </c>
      <c r="AU231" s="246" t="s">
        <v>85</v>
      </c>
      <c r="AV231" s="14" t="s">
        <v>85</v>
      </c>
      <c r="AW231" s="14" t="s">
        <v>37</v>
      </c>
      <c r="AX231" s="14" t="s">
        <v>75</v>
      </c>
      <c r="AY231" s="246" t="s">
        <v>122</v>
      </c>
    </row>
    <row r="232" s="14" customFormat="1">
      <c r="A232" s="14"/>
      <c r="B232" s="236"/>
      <c r="C232" s="237"/>
      <c r="D232" s="227" t="s">
        <v>142</v>
      </c>
      <c r="E232" s="238" t="s">
        <v>19</v>
      </c>
      <c r="F232" s="239" t="s">
        <v>336</v>
      </c>
      <c r="G232" s="237"/>
      <c r="H232" s="240">
        <v>276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142</v>
      </c>
      <c r="AU232" s="246" t="s">
        <v>85</v>
      </c>
      <c r="AV232" s="14" t="s">
        <v>85</v>
      </c>
      <c r="AW232" s="14" t="s">
        <v>37</v>
      </c>
      <c r="AX232" s="14" t="s">
        <v>75</v>
      </c>
      <c r="AY232" s="246" t="s">
        <v>122</v>
      </c>
    </row>
    <row r="233" s="15" customFormat="1">
      <c r="A233" s="15"/>
      <c r="B233" s="247"/>
      <c r="C233" s="248"/>
      <c r="D233" s="227" t="s">
        <v>142</v>
      </c>
      <c r="E233" s="249" t="s">
        <v>19</v>
      </c>
      <c r="F233" s="250" t="s">
        <v>151</v>
      </c>
      <c r="G233" s="248"/>
      <c r="H233" s="251">
        <v>925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7" t="s">
        <v>142</v>
      </c>
      <c r="AU233" s="257" t="s">
        <v>85</v>
      </c>
      <c r="AV233" s="15" t="s">
        <v>129</v>
      </c>
      <c r="AW233" s="15" t="s">
        <v>37</v>
      </c>
      <c r="AX233" s="15" t="s">
        <v>83</v>
      </c>
      <c r="AY233" s="257" t="s">
        <v>122</v>
      </c>
    </row>
    <row r="234" s="2" customFormat="1" ht="21.75" customHeight="1">
      <c r="A234" s="41"/>
      <c r="B234" s="42"/>
      <c r="C234" s="207" t="s">
        <v>337</v>
      </c>
      <c r="D234" s="207" t="s">
        <v>124</v>
      </c>
      <c r="E234" s="208" t="s">
        <v>338</v>
      </c>
      <c r="F234" s="209" t="s">
        <v>339</v>
      </c>
      <c r="G234" s="210" t="s">
        <v>127</v>
      </c>
      <c r="H234" s="211">
        <v>2032</v>
      </c>
      <c r="I234" s="212"/>
      <c r="J234" s="213">
        <f>ROUND(I234*H234,2)</f>
        <v>0</v>
      </c>
      <c r="K234" s="209" t="s">
        <v>128</v>
      </c>
      <c r="L234" s="47"/>
      <c r="M234" s="214" t="s">
        <v>19</v>
      </c>
      <c r="N234" s="215" t="s">
        <v>46</v>
      </c>
      <c r="O234" s="87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129</v>
      </c>
      <c r="AT234" s="218" t="s">
        <v>124</v>
      </c>
      <c r="AU234" s="218" t="s">
        <v>85</v>
      </c>
      <c r="AY234" s="20" t="s">
        <v>122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83</v>
      </c>
      <c r="BK234" s="219">
        <f>ROUND(I234*H234,2)</f>
        <v>0</v>
      </c>
      <c r="BL234" s="20" t="s">
        <v>129</v>
      </c>
      <c r="BM234" s="218" t="s">
        <v>340</v>
      </c>
    </row>
    <row r="235" s="2" customFormat="1">
      <c r="A235" s="41"/>
      <c r="B235" s="42"/>
      <c r="C235" s="43"/>
      <c r="D235" s="220" t="s">
        <v>131</v>
      </c>
      <c r="E235" s="43"/>
      <c r="F235" s="221" t="s">
        <v>341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131</v>
      </c>
      <c r="AU235" s="20" t="s">
        <v>85</v>
      </c>
    </row>
    <row r="236" s="13" customFormat="1">
      <c r="A236" s="13"/>
      <c r="B236" s="225"/>
      <c r="C236" s="226"/>
      <c r="D236" s="227" t="s">
        <v>142</v>
      </c>
      <c r="E236" s="228" t="s">
        <v>19</v>
      </c>
      <c r="F236" s="229" t="s">
        <v>258</v>
      </c>
      <c r="G236" s="226"/>
      <c r="H236" s="228" t="s">
        <v>19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142</v>
      </c>
      <c r="AU236" s="235" t="s">
        <v>85</v>
      </c>
      <c r="AV236" s="13" t="s">
        <v>83</v>
      </c>
      <c r="AW236" s="13" t="s">
        <v>37</v>
      </c>
      <c r="AX236" s="13" t="s">
        <v>75</v>
      </c>
      <c r="AY236" s="235" t="s">
        <v>122</v>
      </c>
    </row>
    <row r="237" s="14" customFormat="1">
      <c r="A237" s="14"/>
      <c r="B237" s="236"/>
      <c r="C237" s="237"/>
      <c r="D237" s="227" t="s">
        <v>142</v>
      </c>
      <c r="E237" s="238" t="s">
        <v>19</v>
      </c>
      <c r="F237" s="239" t="s">
        <v>342</v>
      </c>
      <c r="G237" s="237"/>
      <c r="H237" s="240">
        <v>1290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142</v>
      </c>
      <c r="AU237" s="246" t="s">
        <v>85</v>
      </c>
      <c r="AV237" s="14" t="s">
        <v>85</v>
      </c>
      <c r="AW237" s="14" t="s">
        <v>37</v>
      </c>
      <c r="AX237" s="14" t="s">
        <v>75</v>
      </c>
      <c r="AY237" s="246" t="s">
        <v>122</v>
      </c>
    </row>
    <row r="238" s="14" customFormat="1">
      <c r="A238" s="14"/>
      <c r="B238" s="236"/>
      <c r="C238" s="237"/>
      <c r="D238" s="227" t="s">
        <v>142</v>
      </c>
      <c r="E238" s="238" t="s">
        <v>19</v>
      </c>
      <c r="F238" s="239" t="s">
        <v>343</v>
      </c>
      <c r="G238" s="237"/>
      <c r="H238" s="240">
        <v>645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142</v>
      </c>
      <c r="AU238" s="246" t="s">
        <v>85</v>
      </c>
      <c r="AV238" s="14" t="s">
        <v>85</v>
      </c>
      <c r="AW238" s="14" t="s">
        <v>37</v>
      </c>
      <c r="AX238" s="14" t="s">
        <v>75</v>
      </c>
      <c r="AY238" s="246" t="s">
        <v>122</v>
      </c>
    </row>
    <row r="239" s="14" customFormat="1">
      <c r="A239" s="14"/>
      <c r="B239" s="236"/>
      <c r="C239" s="237"/>
      <c r="D239" s="227" t="s">
        <v>142</v>
      </c>
      <c r="E239" s="238" t="s">
        <v>19</v>
      </c>
      <c r="F239" s="239" t="s">
        <v>344</v>
      </c>
      <c r="G239" s="237"/>
      <c r="H239" s="240">
        <v>97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142</v>
      </c>
      <c r="AU239" s="246" t="s">
        <v>85</v>
      </c>
      <c r="AV239" s="14" t="s">
        <v>85</v>
      </c>
      <c r="AW239" s="14" t="s">
        <v>37</v>
      </c>
      <c r="AX239" s="14" t="s">
        <v>75</v>
      </c>
      <c r="AY239" s="246" t="s">
        <v>122</v>
      </c>
    </row>
    <row r="240" s="15" customFormat="1">
      <c r="A240" s="15"/>
      <c r="B240" s="247"/>
      <c r="C240" s="248"/>
      <c r="D240" s="227" t="s">
        <v>142</v>
      </c>
      <c r="E240" s="249" t="s">
        <v>19</v>
      </c>
      <c r="F240" s="250" t="s">
        <v>151</v>
      </c>
      <c r="G240" s="248"/>
      <c r="H240" s="251">
        <v>2032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7" t="s">
        <v>142</v>
      </c>
      <c r="AU240" s="257" t="s">
        <v>85</v>
      </c>
      <c r="AV240" s="15" t="s">
        <v>129</v>
      </c>
      <c r="AW240" s="15" t="s">
        <v>37</v>
      </c>
      <c r="AX240" s="15" t="s">
        <v>83</v>
      </c>
      <c r="AY240" s="257" t="s">
        <v>122</v>
      </c>
    </row>
    <row r="241" s="2" customFormat="1" ht="24.15" customHeight="1">
      <c r="A241" s="41"/>
      <c r="B241" s="42"/>
      <c r="C241" s="207" t="s">
        <v>345</v>
      </c>
      <c r="D241" s="207" t="s">
        <v>124</v>
      </c>
      <c r="E241" s="208" t="s">
        <v>346</v>
      </c>
      <c r="F241" s="209" t="s">
        <v>347</v>
      </c>
      <c r="G241" s="210" t="s">
        <v>127</v>
      </c>
      <c r="H241" s="211">
        <v>96</v>
      </c>
      <c r="I241" s="212"/>
      <c r="J241" s="213">
        <f>ROUND(I241*H241,2)</f>
        <v>0</v>
      </c>
      <c r="K241" s="209" t="s">
        <v>128</v>
      </c>
      <c r="L241" s="47"/>
      <c r="M241" s="214" t="s">
        <v>19</v>
      </c>
      <c r="N241" s="215" t="s">
        <v>46</v>
      </c>
      <c r="O241" s="87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129</v>
      </c>
      <c r="AT241" s="218" t="s">
        <v>124</v>
      </c>
      <c r="AU241" s="218" t="s">
        <v>85</v>
      </c>
      <c r="AY241" s="20" t="s">
        <v>122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83</v>
      </c>
      <c r="BK241" s="219">
        <f>ROUND(I241*H241,2)</f>
        <v>0</v>
      </c>
      <c r="BL241" s="20" t="s">
        <v>129</v>
      </c>
      <c r="BM241" s="218" t="s">
        <v>348</v>
      </c>
    </row>
    <row r="242" s="2" customFormat="1">
      <c r="A242" s="41"/>
      <c r="B242" s="42"/>
      <c r="C242" s="43"/>
      <c r="D242" s="220" t="s">
        <v>131</v>
      </c>
      <c r="E242" s="43"/>
      <c r="F242" s="221" t="s">
        <v>349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131</v>
      </c>
      <c r="AU242" s="20" t="s">
        <v>85</v>
      </c>
    </row>
    <row r="243" s="14" customFormat="1">
      <c r="A243" s="14"/>
      <c r="B243" s="236"/>
      <c r="C243" s="237"/>
      <c r="D243" s="227" t="s">
        <v>142</v>
      </c>
      <c r="E243" s="238" t="s">
        <v>19</v>
      </c>
      <c r="F243" s="239" t="s">
        <v>350</v>
      </c>
      <c r="G243" s="237"/>
      <c r="H243" s="240">
        <v>96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142</v>
      </c>
      <c r="AU243" s="246" t="s">
        <v>85</v>
      </c>
      <c r="AV243" s="14" t="s">
        <v>85</v>
      </c>
      <c r="AW243" s="14" t="s">
        <v>37</v>
      </c>
      <c r="AX243" s="14" t="s">
        <v>83</v>
      </c>
      <c r="AY243" s="246" t="s">
        <v>122</v>
      </c>
    </row>
    <row r="244" s="2" customFormat="1" ht="24.15" customHeight="1">
      <c r="A244" s="41"/>
      <c r="B244" s="42"/>
      <c r="C244" s="207" t="s">
        <v>351</v>
      </c>
      <c r="D244" s="207" t="s">
        <v>124</v>
      </c>
      <c r="E244" s="208" t="s">
        <v>352</v>
      </c>
      <c r="F244" s="209" t="s">
        <v>353</v>
      </c>
      <c r="G244" s="210" t="s">
        <v>127</v>
      </c>
      <c r="H244" s="211">
        <v>603</v>
      </c>
      <c r="I244" s="212"/>
      <c r="J244" s="213">
        <f>ROUND(I244*H244,2)</f>
        <v>0</v>
      </c>
      <c r="K244" s="209" t="s">
        <v>128</v>
      </c>
      <c r="L244" s="47"/>
      <c r="M244" s="214" t="s">
        <v>19</v>
      </c>
      <c r="N244" s="215" t="s">
        <v>46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129</v>
      </c>
      <c r="AT244" s="218" t="s">
        <v>124</v>
      </c>
      <c r="AU244" s="218" t="s">
        <v>85</v>
      </c>
      <c r="AY244" s="20" t="s">
        <v>122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83</v>
      </c>
      <c r="BK244" s="219">
        <f>ROUND(I244*H244,2)</f>
        <v>0</v>
      </c>
      <c r="BL244" s="20" t="s">
        <v>129</v>
      </c>
      <c r="BM244" s="218" t="s">
        <v>354</v>
      </c>
    </row>
    <row r="245" s="2" customFormat="1">
      <c r="A245" s="41"/>
      <c r="B245" s="42"/>
      <c r="C245" s="43"/>
      <c r="D245" s="220" t="s">
        <v>131</v>
      </c>
      <c r="E245" s="43"/>
      <c r="F245" s="221" t="s">
        <v>355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131</v>
      </c>
      <c r="AU245" s="20" t="s">
        <v>85</v>
      </c>
    </row>
    <row r="246" s="14" customFormat="1">
      <c r="A246" s="14"/>
      <c r="B246" s="236"/>
      <c r="C246" s="237"/>
      <c r="D246" s="227" t="s">
        <v>142</v>
      </c>
      <c r="E246" s="238" t="s">
        <v>19</v>
      </c>
      <c r="F246" s="239" t="s">
        <v>356</v>
      </c>
      <c r="G246" s="237"/>
      <c r="H246" s="240">
        <v>603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142</v>
      </c>
      <c r="AU246" s="246" t="s">
        <v>85</v>
      </c>
      <c r="AV246" s="14" t="s">
        <v>85</v>
      </c>
      <c r="AW246" s="14" t="s">
        <v>37</v>
      </c>
      <c r="AX246" s="14" t="s">
        <v>83</v>
      </c>
      <c r="AY246" s="246" t="s">
        <v>122</v>
      </c>
    </row>
    <row r="247" s="2" customFormat="1" ht="16.5" customHeight="1">
      <c r="A247" s="41"/>
      <c r="B247" s="42"/>
      <c r="C247" s="207" t="s">
        <v>357</v>
      </c>
      <c r="D247" s="207" t="s">
        <v>124</v>
      </c>
      <c r="E247" s="208" t="s">
        <v>358</v>
      </c>
      <c r="F247" s="209" t="s">
        <v>359</v>
      </c>
      <c r="G247" s="210" t="s">
        <v>127</v>
      </c>
      <c r="H247" s="211">
        <v>10</v>
      </c>
      <c r="I247" s="212"/>
      <c r="J247" s="213">
        <f>ROUND(I247*H247,2)</f>
        <v>0</v>
      </c>
      <c r="K247" s="209" t="s">
        <v>128</v>
      </c>
      <c r="L247" s="47"/>
      <c r="M247" s="214" t="s">
        <v>19</v>
      </c>
      <c r="N247" s="215" t="s">
        <v>46</v>
      </c>
      <c r="O247" s="87"/>
      <c r="P247" s="216">
        <f>O247*H247</f>
        <v>0</v>
      </c>
      <c r="Q247" s="216">
        <v>0</v>
      </c>
      <c r="R247" s="216">
        <f>Q247*H247</f>
        <v>0</v>
      </c>
      <c r="S247" s="216">
        <v>0</v>
      </c>
      <c r="T247" s="21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8" t="s">
        <v>129</v>
      </c>
      <c r="AT247" s="218" t="s">
        <v>124</v>
      </c>
      <c r="AU247" s="218" t="s">
        <v>85</v>
      </c>
      <c r="AY247" s="20" t="s">
        <v>122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20" t="s">
        <v>83</v>
      </c>
      <c r="BK247" s="219">
        <f>ROUND(I247*H247,2)</f>
        <v>0</v>
      </c>
      <c r="BL247" s="20" t="s">
        <v>129</v>
      </c>
      <c r="BM247" s="218" t="s">
        <v>360</v>
      </c>
    </row>
    <row r="248" s="2" customFormat="1">
      <c r="A248" s="41"/>
      <c r="B248" s="42"/>
      <c r="C248" s="43"/>
      <c r="D248" s="220" t="s">
        <v>131</v>
      </c>
      <c r="E248" s="43"/>
      <c r="F248" s="221" t="s">
        <v>361</v>
      </c>
      <c r="G248" s="43"/>
      <c r="H248" s="43"/>
      <c r="I248" s="222"/>
      <c r="J248" s="43"/>
      <c r="K248" s="43"/>
      <c r="L248" s="47"/>
      <c r="M248" s="223"/>
      <c r="N248" s="224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131</v>
      </c>
      <c r="AU248" s="20" t="s">
        <v>85</v>
      </c>
    </row>
    <row r="249" s="13" customFormat="1">
      <c r="A249" s="13"/>
      <c r="B249" s="225"/>
      <c r="C249" s="226"/>
      <c r="D249" s="227" t="s">
        <v>142</v>
      </c>
      <c r="E249" s="228" t="s">
        <v>19</v>
      </c>
      <c r="F249" s="229" t="s">
        <v>258</v>
      </c>
      <c r="G249" s="226"/>
      <c r="H249" s="228" t="s">
        <v>19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142</v>
      </c>
      <c r="AU249" s="235" t="s">
        <v>85</v>
      </c>
      <c r="AV249" s="13" t="s">
        <v>83</v>
      </c>
      <c r="AW249" s="13" t="s">
        <v>37</v>
      </c>
      <c r="AX249" s="13" t="s">
        <v>75</v>
      </c>
      <c r="AY249" s="235" t="s">
        <v>122</v>
      </c>
    </row>
    <row r="250" s="14" customFormat="1">
      <c r="A250" s="14"/>
      <c r="B250" s="236"/>
      <c r="C250" s="237"/>
      <c r="D250" s="227" t="s">
        <v>142</v>
      </c>
      <c r="E250" s="238" t="s">
        <v>19</v>
      </c>
      <c r="F250" s="239" t="s">
        <v>362</v>
      </c>
      <c r="G250" s="237"/>
      <c r="H250" s="240">
        <v>10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142</v>
      </c>
      <c r="AU250" s="246" t="s">
        <v>85</v>
      </c>
      <c r="AV250" s="14" t="s">
        <v>85</v>
      </c>
      <c r="AW250" s="14" t="s">
        <v>37</v>
      </c>
      <c r="AX250" s="14" t="s">
        <v>83</v>
      </c>
      <c r="AY250" s="246" t="s">
        <v>122</v>
      </c>
    </row>
    <row r="251" s="2" customFormat="1" ht="24.15" customHeight="1">
      <c r="A251" s="41"/>
      <c r="B251" s="42"/>
      <c r="C251" s="207" t="s">
        <v>363</v>
      </c>
      <c r="D251" s="207" t="s">
        <v>124</v>
      </c>
      <c r="E251" s="208" t="s">
        <v>364</v>
      </c>
      <c r="F251" s="209" t="s">
        <v>365</v>
      </c>
      <c r="G251" s="210" t="s">
        <v>127</v>
      </c>
      <c r="H251" s="211">
        <v>10</v>
      </c>
      <c r="I251" s="212"/>
      <c r="J251" s="213">
        <f>ROUND(I251*H251,2)</f>
        <v>0</v>
      </c>
      <c r="K251" s="209" t="s">
        <v>128</v>
      </c>
      <c r="L251" s="47"/>
      <c r="M251" s="214" t="s">
        <v>19</v>
      </c>
      <c r="N251" s="215" t="s">
        <v>46</v>
      </c>
      <c r="O251" s="87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129</v>
      </c>
      <c r="AT251" s="218" t="s">
        <v>124</v>
      </c>
      <c r="AU251" s="218" t="s">
        <v>85</v>
      </c>
      <c r="AY251" s="20" t="s">
        <v>122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20" t="s">
        <v>83</v>
      </c>
      <c r="BK251" s="219">
        <f>ROUND(I251*H251,2)</f>
        <v>0</v>
      </c>
      <c r="BL251" s="20" t="s">
        <v>129</v>
      </c>
      <c r="BM251" s="218" t="s">
        <v>366</v>
      </c>
    </row>
    <row r="252" s="2" customFormat="1">
      <c r="A252" s="41"/>
      <c r="B252" s="42"/>
      <c r="C252" s="43"/>
      <c r="D252" s="220" t="s">
        <v>131</v>
      </c>
      <c r="E252" s="43"/>
      <c r="F252" s="221" t="s">
        <v>367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131</v>
      </c>
      <c r="AU252" s="20" t="s">
        <v>85</v>
      </c>
    </row>
    <row r="253" s="13" customFormat="1">
      <c r="A253" s="13"/>
      <c r="B253" s="225"/>
      <c r="C253" s="226"/>
      <c r="D253" s="227" t="s">
        <v>142</v>
      </c>
      <c r="E253" s="228" t="s">
        <v>19</v>
      </c>
      <c r="F253" s="229" t="s">
        <v>258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85</v>
      </c>
      <c r="AV253" s="13" t="s">
        <v>83</v>
      </c>
      <c r="AW253" s="13" t="s">
        <v>37</v>
      </c>
      <c r="AX253" s="13" t="s">
        <v>75</v>
      </c>
      <c r="AY253" s="235" t="s">
        <v>122</v>
      </c>
    </row>
    <row r="254" s="14" customFormat="1">
      <c r="A254" s="14"/>
      <c r="B254" s="236"/>
      <c r="C254" s="237"/>
      <c r="D254" s="227" t="s">
        <v>142</v>
      </c>
      <c r="E254" s="238" t="s">
        <v>19</v>
      </c>
      <c r="F254" s="239" t="s">
        <v>368</v>
      </c>
      <c r="G254" s="237"/>
      <c r="H254" s="240">
        <v>10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142</v>
      </c>
      <c r="AU254" s="246" t="s">
        <v>85</v>
      </c>
      <c r="AV254" s="14" t="s">
        <v>85</v>
      </c>
      <c r="AW254" s="14" t="s">
        <v>37</v>
      </c>
      <c r="AX254" s="14" t="s">
        <v>83</v>
      </c>
      <c r="AY254" s="246" t="s">
        <v>122</v>
      </c>
    </row>
    <row r="255" s="2" customFormat="1" ht="44.25" customHeight="1">
      <c r="A255" s="41"/>
      <c r="B255" s="42"/>
      <c r="C255" s="207" t="s">
        <v>369</v>
      </c>
      <c r="D255" s="207" t="s">
        <v>124</v>
      </c>
      <c r="E255" s="208" t="s">
        <v>370</v>
      </c>
      <c r="F255" s="209" t="s">
        <v>371</v>
      </c>
      <c r="G255" s="210" t="s">
        <v>127</v>
      </c>
      <c r="H255" s="211">
        <v>132</v>
      </c>
      <c r="I255" s="212"/>
      <c r="J255" s="213">
        <f>ROUND(I255*H255,2)</f>
        <v>0</v>
      </c>
      <c r="K255" s="209" t="s">
        <v>128</v>
      </c>
      <c r="L255" s="47"/>
      <c r="M255" s="214" t="s">
        <v>19</v>
      </c>
      <c r="N255" s="215" t="s">
        <v>46</v>
      </c>
      <c r="O255" s="87"/>
      <c r="P255" s="216">
        <f>O255*H255</f>
        <v>0</v>
      </c>
      <c r="Q255" s="216">
        <v>0.089219999999999994</v>
      </c>
      <c r="R255" s="216">
        <f>Q255*H255</f>
        <v>11.77704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129</v>
      </c>
      <c r="AT255" s="218" t="s">
        <v>124</v>
      </c>
      <c r="AU255" s="218" t="s">
        <v>85</v>
      </c>
      <c r="AY255" s="20" t="s">
        <v>122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83</v>
      </c>
      <c r="BK255" s="219">
        <f>ROUND(I255*H255,2)</f>
        <v>0</v>
      </c>
      <c r="BL255" s="20" t="s">
        <v>129</v>
      </c>
      <c r="BM255" s="218" t="s">
        <v>372</v>
      </c>
    </row>
    <row r="256" s="2" customFormat="1">
      <c r="A256" s="41"/>
      <c r="B256" s="42"/>
      <c r="C256" s="43"/>
      <c r="D256" s="220" t="s">
        <v>131</v>
      </c>
      <c r="E256" s="43"/>
      <c r="F256" s="221" t="s">
        <v>373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131</v>
      </c>
      <c r="AU256" s="20" t="s">
        <v>85</v>
      </c>
    </row>
    <row r="257" s="13" customFormat="1">
      <c r="A257" s="13"/>
      <c r="B257" s="225"/>
      <c r="C257" s="226"/>
      <c r="D257" s="227" t="s">
        <v>142</v>
      </c>
      <c r="E257" s="228" t="s">
        <v>19</v>
      </c>
      <c r="F257" s="229" t="s">
        <v>258</v>
      </c>
      <c r="G257" s="226"/>
      <c r="H257" s="228" t="s">
        <v>19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142</v>
      </c>
      <c r="AU257" s="235" t="s">
        <v>85</v>
      </c>
      <c r="AV257" s="13" t="s">
        <v>83</v>
      </c>
      <c r="AW257" s="13" t="s">
        <v>37</v>
      </c>
      <c r="AX257" s="13" t="s">
        <v>75</v>
      </c>
      <c r="AY257" s="235" t="s">
        <v>122</v>
      </c>
    </row>
    <row r="258" s="14" customFormat="1">
      <c r="A258" s="14"/>
      <c r="B258" s="236"/>
      <c r="C258" s="237"/>
      <c r="D258" s="227" t="s">
        <v>142</v>
      </c>
      <c r="E258" s="238" t="s">
        <v>19</v>
      </c>
      <c r="F258" s="239" t="s">
        <v>374</v>
      </c>
      <c r="G258" s="237"/>
      <c r="H258" s="240">
        <v>90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6" t="s">
        <v>142</v>
      </c>
      <c r="AU258" s="246" t="s">
        <v>85</v>
      </c>
      <c r="AV258" s="14" t="s">
        <v>85</v>
      </c>
      <c r="AW258" s="14" t="s">
        <v>37</v>
      </c>
      <c r="AX258" s="14" t="s">
        <v>75</v>
      </c>
      <c r="AY258" s="246" t="s">
        <v>122</v>
      </c>
    </row>
    <row r="259" s="14" customFormat="1">
      <c r="A259" s="14"/>
      <c r="B259" s="236"/>
      <c r="C259" s="237"/>
      <c r="D259" s="227" t="s">
        <v>142</v>
      </c>
      <c r="E259" s="238" t="s">
        <v>19</v>
      </c>
      <c r="F259" s="239" t="s">
        <v>375</v>
      </c>
      <c r="G259" s="237"/>
      <c r="H259" s="240">
        <v>7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142</v>
      </c>
      <c r="AU259" s="246" t="s">
        <v>85</v>
      </c>
      <c r="AV259" s="14" t="s">
        <v>85</v>
      </c>
      <c r="AW259" s="14" t="s">
        <v>37</v>
      </c>
      <c r="AX259" s="14" t="s">
        <v>75</v>
      </c>
      <c r="AY259" s="246" t="s">
        <v>122</v>
      </c>
    </row>
    <row r="260" s="14" customFormat="1">
      <c r="A260" s="14"/>
      <c r="B260" s="236"/>
      <c r="C260" s="237"/>
      <c r="D260" s="227" t="s">
        <v>142</v>
      </c>
      <c r="E260" s="238" t="s">
        <v>19</v>
      </c>
      <c r="F260" s="239" t="s">
        <v>376</v>
      </c>
      <c r="G260" s="237"/>
      <c r="H260" s="240">
        <v>35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142</v>
      </c>
      <c r="AU260" s="246" t="s">
        <v>85</v>
      </c>
      <c r="AV260" s="14" t="s">
        <v>85</v>
      </c>
      <c r="AW260" s="14" t="s">
        <v>37</v>
      </c>
      <c r="AX260" s="14" t="s">
        <v>75</v>
      </c>
      <c r="AY260" s="246" t="s">
        <v>122</v>
      </c>
    </row>
    <row r="261" s="15" customFormat="1">
      <c r="A261" s="15"/>
      <c r="B261" s="247"/>
      <c r="C261" s="248"/>
      <c r="D261" s="227" t="s">
        <v>142</v>
      </c>
      <c r="E261" s="249" t="s">
        <v>19</v>
      </c>
      <c r="F261" s="250" t="s">
        <v>151</v>
      </c>
      <c r="G261" s="248"/>
      <c r="H261" s="251">
        <v>132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7" t="s">
        <v>142</v>
      </c>
      <c r="AU261" s="257" t="s">
        <v>85</v>
      </c>
      <c r="AV261" s="15" t="s">
        <v>129</v>
      </c>
      <c r="AW261" s="15" t="s">
        <v>37</v>
      </c>
      <c r="AX261" s="15" t="s">
        <v>83</v>
      </c>
      <c r="AY261" s="257" t="s">
        <v>122</v>
      </c>
    </row>
    <row r="262" s="2" customFormat="1" ht="16.5" customHeight="1">
      <c r="A262" s="41"/>
      <c r="B262" s="42"/>
      <c r="C262" s="269" t="s">
        <v>377</v>
      </c>
      <c r="D262" s="269" t="s">
        <v>261</v>
      </c>
      <c r="E262" s="270" t="s">
        <v>378</v>
      </c>
      <c r="F262" s="271" t="s">
        <v>379</v>
      </c>
      <c r="G262" s="272" t="s">
        <v>127</v>
      </c>
      <c r="H262" s="273">
        <v>91.799999999999997</v>
      </c>
      <c r="I262" s="274"/>
      <c r="J262" s="275">
        <f>ROUND(I262*H262,2)</f>
        <v>0</v>
      </c>
      <c r="K262" s="271" t="s">
        <v>128</v>
      </c>
      <c r="L262" s="276"/>
      <c r="M262" s="277" t="s">
        <v>19</v>
      </c>
      <c r="N262" s="278" t="s">
        <v>46</v>
      </c>
      <c r="O262" s="87"/>
      <c r="P262" s="216">
        <f>O262*H262</f>
        <v>0</v>
      </c>
      <c r="Q262" s="216">
        <v>0.13200000000000001</v>
      </c>
      <c r="R262" s="216">
        <f>Q262*H262</f>
        <v>12.1176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169</v>
      </c>
      <c r="AT262" s="218" t="s">
        <v>261</v>
      </c>
      <c r="AU262" s="218" t="s">
        <v>85</v>
      </c>
      <c r="AY262" s="20" t="s">
        <v>122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83</v>
      </c>
      <c r="BK262" s="219">
        <f>ROUND(I262*H262,2)</f>
        <v>0</v>
      </c>
      <c r="BL262" s="20" t="s">
        <v>129</v>
      </c>
      <c r="BM262" s="218" t="s">
        <v>380</v>
      </c>
    </row>
    <row r="263" s="13" customFormat="1">
      <c r="A263" s="13"/>
      <c r="B263" s="225"/>
      <c r="C263" s="226"/>
      <c r="D263" s="227" t="s">
        <v>142</v>
      </c>
      <c r="E263" s="228" t="s">
        <v>19</v>
      </c>
      <c r="F263" s="229" t="s">
        <v>258</v>
      </c>
      <c r="G263" s="226"/>
      <c r="H263" s="228" t="s">
        <v>19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142</v>
      </c>
      <c r="AU263" s="235" t="s">
        <v>85</v>
      </c>
      <c r="AV263" s="13" t="s">
        <v>83</v>
      </c>
      <c r="AW263" s="13" t="s">
        <v>37</v>
      </c>
      <c r="AX263" s="13" t="s">
        <v>75</v>
      </c>
      <c r="AY263" s="235" t="s">
        <v>122</v>
      </c>
    </row>
    <row r="264" s="14" customFormat="1">
      <c r="A264" s="14"/>
      <c r="B264" s="236"/>
      <c r="C264" s="237"/>
      <c r="D264" s="227" t="s">
        <v>142</v>
      </c>
      <c r="E264" s="238" t="s">
        <v>19</v>
      </c>
      <c r="F264" s="239" t="s">
        <v>374</v>
      </c>
      <c r="G264" s="237"/>
      <c r="H264" s="240">
        <v>90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142</v>
      </c>
      <c r="AU264" s="246" t="s">
        <v>85</v>
      </c>
      <c r="AV264" s="14" t="s">
        <v>85</v>
      </c>
      <c r="AW264" s="14" t="s">
        <v>37</v>
      </c>
      <c r="AX264" s="14" t="s">
        <v>75</v>
      </c>
      <c r="AY264" s="246" t="s">
        <v>122</v>
      </c>
    </row>
    <row r="265" s="16" customFormat="1">
      <c r="A265" s="16"/>
      <c r="B265" s="258"/>
      <c r="C265" s="259"/>
      <c r="D265" s="227" t="s">
        <v>142</v>
      </c>
      <c r="E265" s="260" t="s">
        <v>19</v>
      </c>
      <c r="F265" s="261" t="s">
        <v>197</v>
      </c>
      <c r="G265" s="259"/>
      <c r="H265" s="262">
        <v>90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8" t="s">
        <v>142</v>
      </c>
      <c r="AU265" s="268" t="s">
        <v>85</v>
      </c>
      <c r="AV265" s="16" t="s">
        <v>137</v>
      </c>
      <c r="AW265" s="16" t="s">
        <v>37</v>
      </c>
      <c r="AX265" s="16" t="s">
        <v>75</v>
      </c>
      <c r="AY265" s="268" t="s">
        <v>122</v>
      </c>
    </row>
    <row r="266" s="14" customFormat="1">
      <c r="A266" s="14"/>
      <c r="B266" s="236"/>
      <c r="C266" s="237"/>
      <c r="D266" s="227" t="s">
        <v>142</v>
      </c>
      <c r="E266" s="238" t="s">
        <v>19</v>
      </c>
      <c r="F266" s="239" t="s">
        <v>381</v>
      </c>
      <c r="G266" s="237"/>
      <c r="H266" s="240">
        <v>91.799999999999997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142</v>
      </c>
      <c r="AU266" s="246" t="s">
        <v>85</v>
      </c>
      <c r="AV266" s="14" t="s">
        <v>85</v>
      </c>
      <c r="AW266" s="14" t="s">
        <v>37</v>
      </c>
      <c r="AX266" s="14" t="s">
        <v>83</v>
      </c>
      <c r="AY266" s="246" t="s">
        <v>122</v>
      </c>
    </row>
    <row r="267" s="2" customFormat="1" ht="16.5" customHeight="1">
      <c r="A267" s="41"/>
      <c r="B267" s="42"/>
      <c r="C267" s="269" t="s">
        <v>382</v>
      </c>
      <c r="D267" s="269" t="s">
        <v>261</v>
      </c>
      <c r="E267" s="270" t="s">
        <v>383</v>
      </c>
      <c r="F267" s="271" t="s">
        <v>384</v>
      </c>
      <c r="G267" s="272" t="s">
        <v>127</v>
      </c>
      <c r="H267" s="273">
        <v>7.1399999999999997</v>
      </c>
      <c r="I267" s="274"/>
      <c r="J267" s="275">
        <f>ROUND(I267*H267,2)</f>
        <v>0</v>
      </c>
      <c r="K267" s="271" t="s">
        <v>128</v>
      </c>
      <c r="L267" s="276"/>
      <c r="M267" s="277" t="s">
        <v>19</v>
      </c>
      <c r="N267" s="278" t="s">
        <v>46</v>
      </c>
      <c r="O267" s="87"/>
      <c r="P267" s="216">
        <f>O267*H267</f>
        <v>0</v>
      </c>
      <c r="Q267" s="216">
        <v>0.13100000000000001</v>
      </c>
      <c r="R267" s="216">
        <f>Q267*H267</f>
        <v>0.93533999999999995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169</v>
      </c>
      <c r="AT267" s="218" t="s">
        <v>261</v>
      </c>
      <c r="AU267" s="218" t="s">
        <v>85</v>
      </c>
      <c r="AY267" s="20" t="s">
        <v>122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83</v>
      </c>
      <c r="BK267" s="219">
        <f>ROUND(I267*H267,2)</f>
        <v>0</v>
      </c>
      <c r="BL267" s="20" t="s">
        <v>129</v>
      </c>
      <c r="BM267" s="218" t="s">
        <v>385</v>
      </c>
    </row>
    <row r="268" s="13" customFormat="1">
      <c r="A268" s="13"/>
      <c r="B268" s="225"/>
      <c r="C268" s="226"/>
      <c r="D268" s="227" t="s">
        <v>142</v>
      </c>
      <c r="E268" s="228" t="s">
        <v>19</v>
      </c>
      <c r="F268" s="229" t="s">
        <v>258</v>
      </c>
      <c r="G268" s="226"/>
      <c r="H268" s="228" t="s">
        <v>19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142</v>
      </c>
      <c r="AU268" s="235" t="s">
        <v>85</v>
      </c>
      <c r="AV268" s="13" t="s">
        <v>83</v>
      </c>
      <c r="AW268" s="13" t="s">
        <v>37</v>
      </c>
      <c r="AX268" s="13" t="s">
        <v>75</v>
      </c>
      <c r="AY268" s="235" t="s">
        <v>122</v>
      </c>
    </row>
    <row r="269" s="14" customFormat="1">
      <c r="A269" s="14"/>
      <c r="B269" s="236"/>
      <c r="C269" s="237"/>
      <c r="D269" s="227" t="s">
        <v>142</v>
      </c>
      <c r="E269" s="238" t="s">
        <v>19</v>
      </c>
      <c r="F269" s="239" t="s">
        <v>375</v>
      </c>
      <c r="G269" s="237"/>
      <c r="H269" s="240">
        <v>7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142</v>
      </c>
      <c r="AU269" s="246" t="s">
        <v>85</v>
      </c>
      <c r="AV269" s="14" t="s">
        <v>85</v>
      </c>
      <c r="AW269" s="14" t="s">
        <v>37</v>
      </c>
      <c r="AX269" s="14" t="s">
        <v>75</v>
      </c>
      <c r="AY269" s="246" t="s">
        <v>122</v>
      </c>
    </row>
    <row r="270" s="16" customFormat="1">
      <c r="A270" s="16"/>
      <c r="B270" s="258"/>
      <c r="C270" s="259"/>
      <c r="D270" s="227" t="s">
        <v>142</v>
      </c>
      <c r="E270" s="260" t="s">
        <v>19</v>
      </c>
      <c r="F270" s="261" t="s">
        <v>197</v>
      </c>
      <c r="G270" s="259"/>
      <c r="H270" s="262">
        <v>7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68" t="s">
        <v>142</v>
      </c>
      <c r="AU270" s="268" t="s">
        <v>85</v>
      </c>
      <c r="AV270" s="16" t="s">
        <v>137</v>
      </c>
      <c r="AW270" s="16" t="s">
        <v>37</v>
      </c>
      <c r="AX270" s="16" t="s">
        <v>75</v>
      </c>
      <c r="AY270" s="268" t="s">
        <v>122</v>
      </c>
    </row>
    <row r="271" s="14" customFormat="1">
      <c r="A271" s="14"/>
      <c r="B271" s="236"/>
      <c r="C271" s="237"/>
      <c r="D271" s="227" t="s">
        <v>142</v>
      </c>
      <c r="E271" s="238" t="s">
        <v>19</v>
      </c>
      <c r="F271" s="239" t="s">
        <v>386</v>
      </c>
      <c r="G271" s="237"/>
      <c r="H271" s="240">
        <v>7.1399999999999997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142</v>
      </c>
      <c r="AU271" s="246" t="s">
        <v>85</v>
      </c>
      <c r="AV271" s="14" t="s">
        <v>85</v>
      </c>
      <c r="AW271" s="14" t="s">
        <v>37</v>
      </c>
      <c r="AX271" s="14" t="s">
        <v>83</v>
      </c>
      <c r="AY271" s="246" t="s">
        <v>122</v>
      </c>
    </row>
    <row r="272" s="2" customFormat="1" ht="44.25" customHeight="1">
      <c r="A272" s="41"/>
      <c r="B272" s="42"/>
      <c r="C272" s="207" t="s">
        <v>387</v>
      </c>
      <c r="D272" s="207" t="s">
        <v>124</v>
      </c>
      <c r="E272" s="208" t="s">
        <v>388</v>
      </c>
      <c r="F272" s="209" t="s">
        <v>389</v>
      </c>
      <c r="G272" s="210" t="s">
        <v>127</v>
      </c>
      <c r="H272" s="211">
        <v>877</v>
      </c>
      <c r="I272" s="212"/>
      <c r="J272" s="213">
        <f>ROUND(I272*H272,2)</f>
        <v>0</v>
      </c>
      <c r="K272" s="209" t="s">
        <v>128</v>
      </c>
      <c r="L272" s="47"/>
      <c r="M272" s="214" t="s">
        <v>19</v>
      </c>
      <c r="N272" s="215" t="s">
        <v>46</v>
      </c>
      <c r="O272" s="87"/>
      <c r="P272" s="216">
        <f>O272*H272</f>
        <v>0</v>
      </c>
      <c r="Q272" s="216">
        <v>0.11162</v>
      </c>
      <c r="R272" s="216">
        <f>Q272*H272</f>
        <v>97.890739999999994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129</v>
      </c>
      <c r="AT272" s="218" t="s">
        <v>124</v>
      </c>
      <c r="AU272" s="218" t="s">
        <v>85</v>
      </c>
      <c r="AY272" s="20" t="s">
        <v>122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83</v>
      </c>
      <c r="BK272" s="219">
        <f>ROUND(I272*H272,2)</f>
        <v>0</v>
      </c>
      <c r="BL272" s="20" t="s">
        <v>129</v>
      </c>
      <c r="BM272" s="218" t="s">
        <v>390</v>
      </c>
    </row>
    <row r="273" s="2" customFormat="1">
      <c r="A273" s="41"/>
      <c r="B273" s="42"/>
      <c r="C273" s="43"/>
      <c r="D273" s="220" t="s">
        <v>131</v>
      </c>
      <c r="E273" s="43"/>
      <c r="F273" s="221" t="s">
        <v>391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131</v>
      </c>
      <c r="AU273" s="20" t="s">
        <v>85</v>
      </c>
    </row>
    <row r="274" s="13" customFormat="1">
      <c r="A274" s="13"/>
      <c r="B274" s="225"/>
      <c r="C274" s="226"/>
      <c r="D274" s="227" t="s">
        <v>142</v>
      </c>
      <c r="E274" s="228" t="s">
        <v>19</v>
      </c>
      <c r="F274" s="229" t="s">
        <v>258</v>
      </c>
      <c r="G274" s="226"/>
      <c r="H274" s="228" t="s">
        <v>19</v>
      </c>
      <c r="I274" s="230"/>
      <c r="J274" s="226"/>
      <c r="K274" s="226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142</v>
      </c>
      <c r="AU274" s="235" t="s">
        <v>85</v>
      </c>
      <c r="AV274" s="13" t="s">
        <v>83</v>
      </c>
      <c r="AW274" s="13" t="s">
        <v>37</v>
      </c>
      <c r="AX274" s="13" t="s">
        <v>75</v>
      </c>
      <c r="AY274" s="235" t="s">
        <v>122</v>
      </c>
    </row>
    <row r="275" s="14" customFormat="1">
      <c r="A275" s="14"/>
      <c r="B275" s="236"/>
      <c r="C275" s="237"/>
      <c r="D275" s="227" t="s">
        <v>142</v>
      </c>
      <c r="E275" s="238" t="s">
        <v>19</v>
      </c>
      <c r="F275" s="239" t="s">
        <v>392</v>
      </c>
      <c r="G275" s="237"/>
      <c r="H275" s="240">
        <v>543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6" t="s">
        <v>142</v>
      </c>
      <c r="AU275" s="246" t="s">
        <v>85</v>
      </c>
      <c r="AV275" s="14" t="s">
        <v>85</v>
      </c>
      <c r="AW275" s="14" t="s">
        <v>37</v>
      </c>
      <c r="AX275" s="14" t="s">
        <v>75</v>
      </c>
      <c r="AY275" s="246" t="s">
        <v>122</v>
      </c>
    </row>
    <row r="276" s="14" customFormat="1">
      <c r="A276" s="14"/>
      <c r="B276" s="236"/>
      <c r="C276" s="237"/>
      <c r="D276" s="227" t="s">
        <v>142</v>
      </c>
      <c r="E276" s="238" t="s">
        <v>19</v>
      </c>
      <c r="F276" s="239" t="s">
        <v>393</v>
      </c>
      <c r="G276" s="237"/>
      <c r="H276" s="240">
        <v>276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142</v>
      </c>
      <c r="AU276" s="246" t="s">
        <v>85</v>
      </c>
      <c r="AV276" s="14" t="s">
        <v>85</v>
      </c>
      <c r="AW276" s="14" t="s">
        <v>37</v>
      </c>
      <c r="AX276" s="14" t="s">
        <v>75</v>
      </c>
      <c r="AY276" s="246" t="s">
        <v>122</v>
      </c>
    </row>
    <row r="277" s="14" customFormat="1">
      <c r="A277" s="14"/>
      <c r="B277" s="236"/>
      <c r="C277" s="237"/>
      <c r="D277" s="227" t="s">
        <v>142</v>
      </c>
      <c r="E277" s="238" t="s">
        <v>19</v>
      </c>
      <c r="F277" s="239" t="s">
        <v>394</v>
      </c>
      <c r="G277" s="237"/>
      <c r="H277" s="240">
        <v>35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142</v>
      </c>
      <c r="AU277" s="246" t="s">
        <v>85</v>
      </c>
      <c r="AV277" s="14" t="s">
        <v>85</v>
      </c>
      <c r="AW277" s="14" t="s">
        <v>37</v>
      </c>
      <c r="AX277" s="14" t="s">
        <v>75</v>
      </c>
      <c r="AY277" s="246" t="s">
        <v>122</v>
      </c>
    </row>
    <row r="278" s="14" customFormat="1">
      <c r="A278" s="14"/>
      <c r="B278" s="236"/>
      <c r="C278" s="237"/>
      <c r="D278" s="227" t="s">
        <v>142</v>
      </c>
      <c r="E278" s="238" t="s">
        <v>19</v>
      </c>
      <c r="F278" s="239" t="s">
        <v>395</v>
      </c>
      <c r="G278" s="237"/>
      <c r="H278" s="240">
        <v>23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142</v>
      </c>
      <c r="AU278" s="246" t="s">
        <v>85</v>
      </c>
      <c r="AV278" s="14" t="s">
        <v>85</v>
      </c>
      <c r="AW278" s="14" t="s">
        <v>37</v>
      </c>
      <c r="AX278" s="14" t="s">
        <v>75</v>
      </c>
      <c r="AY278" s="246" t="s">
        <v>122</v>
      </c>
    </row>
    <row r="279" s="15" customFormat="1">
      <c r="A279" s="15"/>
      <c r="B279" s="247"/>
      <c r="C279" s="248"/>
      <c r="D279" s="227" t="s">
        <v>142</v>
      </c>
      <c r="E279" s="249" t="s">
        <v>19</v>
      </c>
      <c r="F279" s="250" t="s">
        <v>151</v>
      </c>
      <c r="G279" s="248"/>
      <c r="H279" s="251">
        <v>877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7" t="s">
        <v>142</v>
      </c>
      <c r="AU279" s="257" t="s">
        <v>85</v>
      </c>
      <c r="AV279" s="15" t="s">
        <v>129</v>
      </c>
      <c r="AW279" s="15" t="s">
        <v>37</v>
      </c>
      <c r="AX279" s="15" t="s">
        <v>83</v>
      </c>
      <c r="AY279" s="257" t="s">
        <v>122</v>
      </c>
    </row>
    <row r="280" s="2" customFormat="1" ht="16.5" customHeight="1">
      <c r="A280" s="41"/>
      <c r="B280" s="42"/>
      <c r="C280" s="269" t="s">
        <v>396</v>
      </c>
      <c r="D280" s="269" t="s">
        <v>261</v>
      </c>
      <c r="E280" s="270" t="s">
        <v>397</v>
      </c>
      <c r="F280" s="271" t="s">
        <v>398</v>
      </c>
      <c r="G280" s="272" t="s">
        <v>127</v>
      </c>
      <c r="H280" s="273">
        <v>553.86000000000001</v>
      </c>
      <c r="I280" s="274"/>
      <c r="J280" s="275">
        <f>ROUND(I280*H280,2)</f>
        <v>0</v>
      </c>
      <c r="K280" s="271" t="s">
        <v>128</v>
      </c>
      <c r="L280" s="276"/>
      <c r="M280" s="277" t="s">
        <v>19</v>
      </c>
      <c r="N280" s="278" t="s">
        <v>46</v>
      </c>
      <c r="O280" s="87"/>
      <c r="P280" s="216">
        <f>O280*H280</f>
        <v>0</v>
      </c>
      <c r="Q280" s="216">
        <v>0.17599999999999999</v>
      </c>
      <c r="R280" s="216">
        <f>Q280*H280</f>
        <v>97.47936</v>
      </c>
      <c r="S280" s="216">
        <v>0</v>
      </c>
      <c r="T280" s="21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169</v>
      </c>
      <c r="AT280" s="218" t="s">
        <v>261</v>
      </c>
      <c r="AU280" s="218" t="s">
        <v>85</v>
      </c>
      <c r="AY280" s="20" t="s">
        <v>122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83</v>
      </c>
      <c r="BK280" s="219">
        <f>ROUND(I280*H280,2)</f>
        <v>0</v>
      </c>
      <c r="BL280" s="20" t="s">
        <v>129</v>
      </c>
      <c r="BM280" s="218" t="s">
        <v>399</v>
      </c>
    </row>
    <row r="281" s="14" customFormat="1">
      <c r="A281" s="14"/>
      <c r="B281" s="236"/>
      <c r="C281" s="237"/>
      <c r="D281" s="227" t="s">
        <v>142</v>
      </c>
      <c r="E281" s="238" t="s">
        <v>19</v>
      </c>
      <c r="F281" s="239" t="s">
        <v>392</v>
      </c>
      <c r="G281" s="237"/>
      <c r="H281" s="240">
        <v>543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142</v>
      </c>
      <c r="AU281" s="246" t="s">
        <v>85</v>
      </c>
      <c r="AV281" s="14" t="s">
        <v>85</v>
      </c>
      <c r="AW281" s="14" t="s">
        <v>37</v>
      </c>
      <c r="AX281" s="14" t="s">
        <v>75</v>
      </c>
      <c r="AY281" s="246" t="s">
        <v>122</v>
      </c>
    </row>
    <row r="282" s="16" customFormat="1">
      <c r="A282" s="16"/>
      <c r="B282" s="258"/>
      <c r="C282" s="259"/>
      <c r="D282" s="227" t="s">
        <v>142</v>
      </c>
      <c r="E282" s="260" t="s">
        <v>19</v>
      </c>
      <c r="F282" s="261" t="s">
        <v>197</v>
      </c>
      <c r="G282" s="259"/>
      <c r="H282" s="262">
        <v>543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68" t="s">
        <v>142</v>
      </c>
      <c r="AU282" s="268" t="s">
        <v>85</v>
      </c>
      <c r="AV282" s="16" t="s">
        <v>137</v>
      </c>
      <c r="AW282" s="16" t="s">
        <v>37</v>
      </c>
      <c r="AX282" s="16" t="s">
        <v>75</v>
      </c>
      <c r="AY282" s="268" t="s">
        <v>122</v>
      </c>
    </row>
    <row r="283" s="14" customFormat="1">
      <c r="A283" s="14"/>
      <c r="B283" s="236"/>
      <c r="C283" s="237"/>
      <c r="D283" s="227" t="s">
        <v>142</v>
      </c>
      <c r="E283" s="238" t="s">
        <v>19</v>
      </c>
      <c r="F283" s="239" t="s">
        <v>400</v>
      </c>
      <c r="G283" s="237"/>
      <c r="H283" s="240">
        <v>553.86000000000001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142</v>
      </c>
      <c r="AU283" s="246" t="s">
        <v>85</v>
      </c>
      <c r="AV283" s="14" t="s">
        <v>85</v>
      </c>
      <c r="AW283" s="14" t="s">
        <v>37</v>
      </c>
      <c r="AX283" s="14" t="s">
        <v>83</v>
      </c>
      <c r="AY283" s="246" t="s">
        <v>122</v>
      </c>
    </row>
    <row r="284" s="2" customFormat="1" ht="16.5" customHeight="1">
      <c r="A284" s="41"/>
      <c r="B284" s="42"/>
      <c r="C284" s="269" t="s">
        <v>401</v>
      </c>
      <c r="D284" s="269" t="s">
        <v>261</v>
      </c>
      <c r="E284" s="270" t="s">
        <v>402</v>
      </c>
      <c r="F284" s="271" t="s">
        <v>403</v>
      </c>
      <c r="G284" s="272" t="s">
        <v>127</v>
      </c>
      <c r="H284" s="273">
        <v>281.51999999999998</v>
      </c>
      <c r="I284" s="274"/>
      <c r="J284" s="275">
        <f>ROUND(I284*H284,2)</f>
        <v>0</v>
      </c>
      <c r="K284" s="271" t="s">
        <v>128</v>
      </c>
      <c r="L284" s="276"/>
      <c r="M284" s="277" t="s">
        <v>19</v>
      </c>
      <c r="N284" s="278" t="s">
        <v>46</v>
      </c>
      <c r="O284" s="87"/>
      <c r="P284" s="216">
        <f>O284*H284</f>
        <v>0</v>
      </c>
      <c r="Q284" s="216">
        <v>0.17599999999999999</v>
      </c>
      <c r="R284" s="216">
        <f>Q284*H284</f>
        <v>49.547519999999992</v>
      </c>
      <c r="S284" s="216">
        <v>0</v>
      </c>
      <c r="T284" s="217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8" t="s">
        <v>169</v>
      </c>
      <c r="AT284" s="218" t="s">
        <v>261</v>
      </c>
      <c r="AU284" s="218" t="s">
        <v>85</v>
      </c>
      <c r="AY284" s="20" t="s">
        <v>122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20" t="s">
        <v>83</v>
      </c>
      <c r="BK284" s="219">
        <f>ROUND(I284*H284,2)</f>
        <v>0</v>
      </c>
      <c r="BL284" s="20" t="s">
        <v>129</v>
      </c>
      <c r="BM284" s="218" t="s">
        <v>404</v>
      </c>
    </row>
    <row r="285" s="14" customFormat="1">
      <c r="A285" s="14"/>
      <c r="B285" s="236"/>
      <c r="C285" s="237"/>
      <c r="D285" s="227" t="s">
        <v>142</v>
      </c>
      <c r="E285" s="238" t="s">
        <v>19</v>
      </c>
      <c r="F285" s="239" t="s">
        <v>393</v>
      </c>
      <c r="G285" s="237"/>
      <c r="H285" s="240">
        <v>276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142</v>
      </c>
      <c r="AU285" s="246" t="s">
        <v>85</v>
      </c>
      <c r="AV285" s="14" t="s">
        <v>85</v>
      </c>
      <c r="AW285" s="14" t="s">
        <v>37</v>
      </c>
      <c r="AX285" s="14" t="s">
        <v>75</v>
      </c>
      <c r="AY285" s="246" t="s">
        <v>122</v>
      </c>
    </row>
    <row r="286" s="16" customFormat="1">
      <c r="A286" s="16"/>
      <c r="B286" s="258"/>
      <c r="C286" s="259"/>
      <c r="D286" s="227" t="s">
        <v>142</v>
      </c>
      <c r="E286" s="260" t="s">
        <v>19</v>
      </c>
      <c r="F286" s="261" t="s">
        <v>197</v>
      </c>
      <c r="G286" s="259"/>
      <c r="H286" s="262">
        <v>276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68" t="s">
        <v>142</v>
      </c>
      <c r="AU286" s="268" t="s">
        <v>85</v>
      </c>
      <c r="AV286" s="16" t="s">
        <v>137</v>
      </c>
      <c r="AW286" s="16" t="s">
        <v>37</v>
      </c>
      <c r="AX286" s="16" t="s">
        <v>75</v>
      </c>
      <c r="AY286" s="268" t="s">
        <v>122</v>
      </c>
    </row>
    <row r="287" s="14" customFormat="1">
      <c r="A287" s="14"/>
      <c r="B287" s="236"/>
      <c r="C287" s="237"/>
      <c r="D287" s="227" t="s">
        <v>142</v>
      </c>
      <c r="E287" s="238" t="s">
        <v>19</v>
      </c>
      <c r="F287" s="239" t="s">
        <v>405</v>
      </c>
      <c r="G287" s="237"/>
      <c r="H287" s="240">
        <v>281.51999999999998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142</v>
      </c>
      <c r="AU287" s="246" t="s">
        <v>85</v>
      </c>
      <c r="AV287" s="14" t="s">
        <v>85</v>
      </c>
      <c r="AW287" s="14" t="s">
        <v>37</v>
      </c>
      <c r="AX287" s="14" t="s">
        <v>83</v>
      </c>
      <c r="AY287" s="246" t="s">
        <v>122</v>
      </c>
    </row>
    <row r="288" s="2" customFormat="1" ht="16.5" customHeight="1">
      <c r="A288" s="41"/>
      <c r="B288" s="42"/>
      <c r="C288" s="269" t="s">
        <v>406</v>
      </c>
      <c r="D288" s="269" t="s">
        <v>261</v>
      </c>
      <c r="E288" s="270" t="s">
        <v>407</v>
      </c>
      <c r="F288" s="271" t="s">
        <v>408</v>
      </c>
      <c r="G288" s="272" t="s">
        <v>127</v>
      </c>
      <c r="H288" s="273">
        <v>35.700000000000003</v>
      </c>
      <c r="I288" s="274"/>
      <c r="J288" s="275">
        <f>ROUND(I288*H288,2)</f>
        <v>0</v>
      </c>
      <c r="K288" s="271" t="s">
        <v>128</v>
      </c>
      <c r="L288" s="276"/>
      <c r="M288" s="277" t="s">
        <v>19</v>
      </c>
      <c r="N288" s="278" t="s">
        <v>46</v>
      </c>
      <c r="O288" s="87"/>
      <c r="P288" s="216">
        <f>O288*H288</f>
        <v>0</v>
      </c>
      <c r="Q288" s="216">
        <v>0.17599999999999999</v>
      </c>
      <c r="R288" s="216">
        <f>Q288*H288</f>
        <v>6.2831999999999999</v>
      </c>
      <c r="S288" s="216">
        <v>0</v>
      </c>
      <c r="T288" s="21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8" t="s">
        <v>169</v>
      </c>
      <c r="AT288" s="218" t="s">
        <v>261</v>
      </c>
      <c r="AU288" s="218" t="s">
        <v>85</v>
      </c>
      <c r="AY288" s="20" t="s">
        <v>122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20" t="s">
        <v>83</v>
      </c>
      <c r="BK288" s="219">
        <f>ROUND(I288*H288,2)</f>
        <v>0</v>
      </c>
      <c r="BL288" s="20" t="s">
        <v>129</v>
      </c>
      <c r="BM288" s="218" t="s">
        <v>409</v>
      </c>
    </row>
    <row r="289" s="14" customFormat="1">
      <c r="A289" s="14"/>
      <c r="B289" s="236"/>
      <c r="C289" s="237"/>
      <c r="D289" s="227" t="s">
        <v>142</v>
      </c>
      <c r="E289" s="238" t="s">
        <v>19</v>
      </c>
      <c r="F289" s="239" t="s">
        <v>394</v>
      </c>
      <c r="G289" s="237"/>
      <c r="H289" s="240">
        <v>35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142</v>
      </c>
      <c r="AU289" s="246" t="s">
        <v>85</v>
      </c>
      <c r="AV289" s="14" t="s">
        <v>85</v>
      </c>
      <c r="AW289" s="14" t="s">
        <v>37</v>
      </c>
      <c r="AX289" s="14" t="s">
        <v>75</v>
      </c>
      <c r="AY289" s="246" t="s">
        <v>122</v>
      </c>
    </row>
    <row r="290" s="16" customFormat="1">
      <c r="A290" s="16"/>
      <c r="B290" s="258"/>
      <c r="C290" s="259"/>
      <c r="D290" s="227" t="s">
        <v>142</v>
      </c>
      <c r="E290" s="260" t="s">
        <v>19</v>
      </c>
      <c r="F290" s="261" t="s">
        <v>197</v>
      </c>
      <c r="G290" s="259"/>
      <c r="H290" s="262">
        <v>35</v>
      </c>
      <c r="I290" s="263"/>
      <c r="J290" s="259"/>
      <c r="K290" s="259"/>
      <c r="L290" s="264"/>
      <c r="M290" s="265"/>
      <c r="N290" s="266"/>
      <c r="O290" s="266"/>
      <c r="P290" s="266"/>
      <c r="Q290" s="266"/>
      <c r="R290" s="266"/>
      <c r="S290" s="266"/>
      <c r="T290" s="267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68" t="s">
        <v>142</v>
      </c>
      <c r="AU290" s="268" t="s">
        <v>85</v>
      </c>
      <c r="AV290" s="16" t="s">
        <v>137</v>
      </c>
      <c r="AW290" s="16" t="s">
        <v>37</v>
      </c>
      <c r="AX290" s="16" t="s">
        <v>75</v>
      </c>
      <c r="AY290" s="268" t="s">
        <v>122</v>
      </c>
    </row>
    <row r="291" s="14" customFormat="1">
      <c r="A291" s="14"/>
      <c r="B291" s="236"/>
      <c r="C291" s="237"/>
      <c r="D291" s="227" t="s">
        <v>142</v>
      </c>
      <c r="E291" s="238" t="s">
        <v>19</v>
      </c>
      <c r="F291" s="239" t="s">
        <v>410</v>
      </c>
      <c r="G291" s="237"/>
      <c r="H291" s="240">
        <v>35.700000000000003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142</v>
      </c>
      <c r="AU291" s="246" t="s">
        <v>85</v>
      </c>
      <c r="AV291" s="14" t="s">
        <v>85</v>
      </c>
      <c r="AW291" s="14" t="s">
        <v>37</v>
      </c>
      <c r="AX291" s="14" t="s">
        <v>83</v>
      </c>
      <c r="AY291" s="246" t="s">
        <v>122</v>
      </c>
    </row>
    <row r="292" s="2" customFormat="1" ht="16.5" customHeight="1">
      <c r="A292" s="41"/>
      <c r="B292" s="42"/>
      <c r="C292" s="269" t="s">
        <v>411</v>
      </c>
      <c r="D292" s="269" t="s">
        <v>261</v>
      </c>
      <c r="E292" s="270" t="s">
        <v>412</v>
      </c>
      <c r="F292" s="271" t="s">
        <v>413</v>
      </c>
      <c r="G292" s="272" t="s">
        <v>127</v>
      </c>
      <c r="H292" s="273">
        <v>23.460000000000001</v>
      </c>
      <c r="I292" s="274"/>
      <c r="J292" s="275">
        <f>ROUND(I292*H292,2)</f>
        <v>0</v>
      </c>
      <c r="K292" s="271" t="s">
        <v>128</v>
      </c>
      <c r="L292" s="276"/>
      <c r="M292" s="277" t="s">
        <v>19</v>
      </c>
      <c r="N292" s="278" t="s">
        <v>46</v>
      </c>
      <c r="O292" s="87"/>
      <c r="P292" s="216">
        <f>O292*H292</f>
        <v>0</v>
      </c>
      <c r="Q292" s="216">
        <v>0.17499999999999999</v>
      </c>
      <c r="R292" s="216">
        <f>Q292*H292</f>
        <v>4.1055000000000001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169</v>
      </c>
      <c r="AT292" s="218" t="s">
        <v>261</v>
      </c>
      <c r="AU292" s="218" t="s">
        <v>85</v>
      </c>
      <c r="AY292" s="20" t="s">
        <v>122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83</v>
      </c>
      <c r="BK292" s="219">
        <f>ROUND(I292*H292,2)</f>
        <v>0</v>
      </c>
      <c r="BL292" s="20" t="s">
        <v>129</v>
      </c>
      <c r="BM292" s="218" t="s">
        <v>414</v>
      </c>
    </row>
    <row r="293" s="14" customFormat="1">
      <c r="A293" s="14"/>
      <c r="B293" s="236"/>
      <c r="C293" s="237"/>
      <c r="D293" s="227" t="s">
        <v>142</v>
      </c>
      <c r="E293" s="238" t="s">
        <v>19</v>
      </c>
      <c r="F293" s="239" t="s">
        <v>395</v>
      </c>
      <c r="G293" s="237"/>
      <c r="H293" s="240">
        <v>23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142</v>
      </c>
      <c r="AU293" s="246" t="s">
        <v>85</v>
      </c>
      <c r="AV293" s="14" t="s">
        <v>85</v>
      </c>
      <c r="AW293" s="14" t="s">
        <v>37</v>
      </c>
      <c r="AX293" s="14" t="s">
        <v>75</v>
      </c>
      <c r="AY293" s="246" t="s">
        <v>122</v>
      </c>
    </row>
    <row r="294" s="16" customFormat="1">
      <c r="A294" s="16"/>
      <c r="B294" s="258"/>
      <c r="C294" s="259"/>
      <c r="D294" s="227" t="s">
        <v>142</v>
      </c>
      <c r="E294" s="260" t="s">
        <v>19</v>
      </c>
      <c r="F294" s="261" t="s">
        <v>197</v>
      </c>
      <c r="G294" s="259"/>
      <c r="H294" s="262">
        <v>23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68" t="s">
        <v>142</v>
      </c>
      <c r="AU294" s="268" t="s">
        <v>85</v>
      </c>
      <c r="AV294" s="16" t="s">
        <v>137</v>
      </c>
      <c r="AW294" s="16" t="s">
        <v>37</v>
      </c>
      <c r="AX294" s="16" t="s">
        <v>75</v>
      </c>
      <c r="AY294" s="268" t="s">
        <v>122</v>
      </c>
    </row>
    <row r="295" s="14" customFormat="1">
      <c r="A295" s="14"/>
      <c r="B295" s="236"/>
      <c r="C295" s="237"/>
      <c r="D295" s="227" t="s">
        <v>142</v>
      </c>
      <c r="E295" s="238" t="s">
        <v>19</v>
      </c>
      <c r="F295" s="239" t="s">
        <v>415</v>
      </c>
      <c r="G295" s="237"/>
      <c r="H295" s="240">
        <v>23.460000000000001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142</v>
      </c>
      <c r="AU295" s="246" t="s">
        <v>85</v>
      </c>
      <c r="AV295" s="14" t="s">
        <v>85</v>
      </c>
      <c r="AW295" s="14" t="s">
        <v>37</v>
      </c>
      <c r="AX295" s="14" t="s">
        <v>83</v>
      </c>
      <c r="AY295" s="246" t="s">
        <v>122</v>
      </c>
    </row>
    <row r="296" s="12" customFormat="1" ht="22.8" customHeight="1">
      <c r="A296" s="12"/>
      <c r="B296" s="191"/>
      <c r="C296" s="192"/>
      <c r="D296" s="193" t="s">
        <v>74</v>
      </c>
      <c r="E296" s="205" t="s">
        <v>169</v>
      </c>
      <c r="F296" s="205" t="s">
        <v>416</v>
      </c>
      <c r="G296" s="192"/>
      <c r="H296" s="192"/>
      <c r="I296" s="195"/>
      <c r="J296" s="206">
        <f>BK296</f>
        <v>0</v>
      </c>
      <c r="K296" s="192"/>
      <c r="L296" s="197"/>
      <c r="M296" s="198"/>
      <c r="N296" s="199"/>
      <c r="O296" s="199"/>
      <c r="P296" s="200">
        <f>SUM(P297:P323)</f>
        <v>0</v>
      </c>
      <c r="Q296" s="199"/>
      <c r="R296" s="200">
        <f>SUM(R297:R323)</f>
        <v>5.8649450999999999</v>
      </c>
      <c r="S296" s="199"/>
      <c r="T296" s="201">
        <f>SUM(T297:T323)</f>
        <v>5.6200000000000001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2" t="s">
        <v>83</v>
      </c>
      <c r="AT296" s="203" t="s">
        <v>74</v>
      </c>
      <c r="AU296" s="203" t="s">
        <v>83</v>
      </c>
      <c r="AY296" s="202" t="s">
        <v>122</v>
      </c>
      <c r="BK296" s="204">
        <f>SUM(BK297:BK323)</f>
        <v>0</v>
      </c>
    </row>
    <row r="297" s="2" customFormat="1" ht="24.15" customHeight="1">
      <c r="A297" s="41"/>
      <c r="B297" s="42"/>
      <c r="C297" s="207" t="s">
        <v>417</v>
      </c>
      <c r="D297" s="207" t="s">
        <v>124</v>
      </c>
      <c r="E297" s="208" t="s">
        <v>418</v>
      </c>
      <c r="F297" s="209" t="s">
        <v>419</v>
      </c>
      <c r="G297" s="210" t="s">
        <v>178</v>
      </c>
      <c r="H297" s="211">
        <v>100</v>
      </c>
      <c r="I297" s="212"/>
      <c r="J297" s="213">
        <f>ROUND(I297*H297,2)</f>
        <v>0</v>
      </c>
      <c r="K297" s="209" t="s">
        <v>19</v>
      </c>
      <c r="L297" s="47"/>
      <c r="M297" s="214" t="s">
        <v>19</v>
      </c>
      <c r="N297" s="215" t="s">
        <v>46</v>
      </c>
      <c r="O297" s="87"/>
      <c r="P297" s="216">
        <f>O297*H297</f>
        <v>0</v>
      </c>
      <c r="Q297" s="216">
        <v>6.0000000000000002E-05</v>
      </c>
      <c r="R297" s="216">
        <f>Q297*H297</f>
        <v>0.0060000000000000001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129</v>
      </c>
      <c r="AT297" s="218" t="s">
        <v>124</v>
      </c>
      <c r="AU297" s="218" t="s">
        <v>85</v>
      </c>
      <c r="AY297" s="20" t="s">
        <v>122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83</v>
      </c>
      <c r="BK297" s="219">
        <f>ROUND(I297*H297,2)</f>
        <v>0</v>
      </c>
      <c r="BL297" s="20" t="s">
        <v>129</v>
      </c>
      <c r="BM297" s="218" t="s">
        <v>420</v>
      </c>
    </row>
    <row r="298" s="14" customFormat="1">
      <c r="A298" s="14"/>
      <c r="B298" s="236"/>
      <c r="C298" s="237"/>
      <c r="D298" s="227" t="s">
        <v>142</v>
      </c>
      <c r="E298" s="238" t="s">
        <v>19</v>
      </c>
      <c r="F298" s="239" t="s">
        <v>421</v>
      </c>
      <c r="G298" s="237"/>
      <c r="H298" s="240">
        <v>100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142</v>
      </c>
      <c r="AU298" s="246" t="s">
        <v>85</v>
      </c>
      <c r="AV298" s="14" t="s">
        <v>85</v>
      </c>
      <c r="AW298" s="14" t="s">
        <v>37</v>
      </c>
      <c r="AX298" s="14" t="s">
        <v>83</v>
      </c>
      <c r="AY298" s="246" t="s">
        <v>122</v>
      </c>
    </row>
    <row r="299" s="2" customFormat="1" ht="24.15" customHeight="1">
      <c r="A299" s="41"/>
      <c r="B299" s="42"/>
      <c r="C299" s="269" t="s">
        <v>422</v>
      </c>
      <c r="D299" s="269" t="s">
        <v>261</v>
      </c>
      <c r="E299" s="270" t="s">
        <v>423</v>
      </c>
      <c r="F299" s="271" t="s">
        <v>424</v>
      </c>
      <c r="G299" s="272" t="s">
        <v>178</v>
      </c>
      <c r="H299" s="273">
        <v>100</v>
      </c>
      <c r="I299" s="274"/>
      <c r="J299" s="275">
        <f>ROUND(I299*H299,2)</f>
        <v>0</v>
      </c>
      <c r="K299" s="271" t="s">
        <v>19</v>
      </c>
      <c r="L299" s="276"/>
      <c r="M299" s="277" t="s">
        <v>19</v>
      </c>
      <c r="N299" s="278" t="s">
        <v>46</v>
      </c>
      <c r="O299" s="87"/>
      <c r="P299" s="216">
        <f>O299*H299</f>
        <v>0</v>
      </c>
      <c r="Q299" s="216">
        <v>0.0037000000000000002</v>
      </c>
      <c r="R299" s="216">
        <f>Q299*H299</f>
        <v>0.37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169</v>
      </c>
      <c r="AT299" s="218" t="s">
        <v>261</v>
      </c>
      <c r="AU299" s="218" t="s">
        <v>85</v>
      </c>
      <c r="AY299" s="20" t="s">
        <v>122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83</v>
      </c>
      <c r="BK299" s="219">
        <f>ROUND(I299*H299,2)</f>
        <v>0</v>
      </c>
      <c r="BL299" s="20" t="s">
        <v>129</v>
      </c>
      <c r="BM299" s="218" t="s">
        <v>425</v>
      </c>
    </row>
    <row r="300" s="2" customFormat="1" ht="16.5" customHeight="1">
      <c r="A300" s="41"/>
      <c r="B300" s="42"/>
      <c r="C300" s="207" t="s">
        <v>426</v>
      </c>
      <c r="D300" s="207" t="s">
        <v>124</v>
      </c>
      <c r="E300" s="208" t="s">
        <v>427</v>
      </c>
      <c r="F300" s="209" t="s">
        <v>428</v>
      </c>
      <c r="G300" s="210" t="s">
        <v>178</v>
      </c>
      <c r="H300" s="211">
        <v>14</v>
      </c>
      <c r="I300" s="212"/>
      <c r="J300" s="213">
        <f>ROUND(I300*H300,2)</f>
        <v>0</v>
      </c>
      <c r="K300" s="209" t="s">
        <v>128</v>
      </c>
      <c r="L300" s="47"/>
      <c r="M300" s="214" t="s">
        <v>19</v>
      </c>
      <c r="N300" s="215" t="s">
        <v>46</v>
      </c>
      <c r="O300" s="87"/>
      <c r="P300" s="216">
        <f>O300*H300</f>
        <v>0</v>
      </c>
      <c r="Q300" s="216">
        <v>1.1E-05</v>
      </c>
      <c r="R300" s="216">
        <f>Q300*H300</f>
        <v>0.000154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129</v>
      </c>
      <c r="AT300" s="218" t="s">
        <v>124</v>
      </c>
      <c r="AU300" s="218" t="s">
        <v>85</v>
      </c>
      <c r="AY300" s="20" t="s">
        <v>122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83</v>
      </c>
      <c r="BK300" s="219">
        <f>ROUND(I300*H300,2)</f>
        <v>0</v>
      </c>
      <c r="BL300" s="20" t="s">
        <v>129</v>
      </c>
      <c r="BM300" s="218" t="s">
        <v>429</v>
      </c>
    </row>
    <row r="301" s="2" customFormat="1">
      <c r="A301" s="41"/>
      <c r="B301" s="42"/>
      <c r="C301" s="43"/>
      <c r="D301" s="220" t="s">
        <v>131</v>
      </c>
      <c r="E301" s="43"/>
      <c r="F301" s="221" t="s">
        <v>430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131</v>
      </c>
      <c r="AU301" s="20" t="s">
        <v>85</v>
      </c>
    </row>
    <row r="302" s="14" customFormat="1">
      <c r="A302" s="14"/>
      <c r="B302" s="236"/>
      <c r="C302" s="237"/>
      <c r="D302" s="227" t="s">
        <v>142</v>
      </c>
      <c r="E302" s="238" t="s">
        <v>19</v>
      </c>
      <c r="F302" s="239" t="s">
        <v>431</v>
      </c>
      <c r="G302" s="237"/>
      <c r="H302" s="240">
        <v>14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142</v>
      </c>
      <c r="AU302" s="246" t="s">
        <v>85</v>
      </c>
      <c r="AV302" s="14" t="s">
        <v>85</v>
      </c>
      <c r="AW302" s="14" t="s">
        <v>37</v>
      </c>
      <c r="AX302" s="14" t="s">
        <v>83</v>
      </c>
      <c r="AY302" s="246" t="s">
        <v>122</v>
      </c>
    </row>
    <row r="303" s="2" customFormat="1" ht="16.5" customHeight="1">
      <c r="A303" s="41"/>
      <c r="B303" s="42"/>
      <c r="C303" s="269" t="s">
        <v>432</v>
      </c>
      <c r="D303" s="269" t="s">
        <v>261</v>
      </c>
      <c r="E303" s="270" t="s">
        <v>433</v>
      </c>
      <c r="F303" s="271" t="s">
        <v>434</v>
      </c>
      <c r="G303" s="272" t="s">
        <v>178</v>
      </c>
      <c r="H303" s="273">
        <v>14</v>
      </c>
      <c r="I303" s="274"/>
      <c r="J303" s="275">
        <f>ROUND(I303*H303,2)</f>
        <v>0</v>
      </c>
      <c r="K303" s="271" t="s">
        <v>128</v>
      </c>
      <c r="L303" s="276"/>
      <c r="M303" s="277" t="s">
        <v>19</v>
      </c>
      <c r="N303" s="278" t="s">
        <v>46</v>
      </c>
      <c r="O303" s="87"/>
      <c r="P303" s="216">
        <f>O303*H303</f>
        <v>0</v>
      </c>
      <c r="Q303" s="216">
        <v>0.0035999999999999999</v>
      </c>
      <c r="R303" s="216">
        <f>Q303*H303</f>
        <v>0.0504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169</v>
      </c>
      <c r="AT303" s="218" t="s">
        <v>261</v>
      </c>
      <c r="AU303" s="218" t="s">
        <v>85</v>
      </c>
      <c r="AY303" s="20" t="s">
        <v>122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83</v>
      </c>
      <c r="BK303" s="219">
        <f>ROUND(I303*H303,2)</f>
        <v>0</v>
      </c>
      <c r="BL303" s="20" t="s">
        <v>129</v>
      </c>
      <c r="BM303" s="218" t="s">
        <v>435</v>
      </c>
    </row>
    <row r="304" s="2" customFormat="1" ht="24.15" customHeight="1">
      <c r="A304" s="41"/>
      <c r="B304" s="42"/>
      <c r="C304" s="207" t="s">
        <v>436</v>
      </c>
      <c r="D304" s="207" t="s">
        <v>124</v>
      </c>
      <c r="E304" s="208" t="s">
        <v>437</v>
      </c>
      <c r="F304" s="209" t="s">
        <v>438</v>
      </c>
      <c r="G304" s="210" t="s">
        <v>439</v>
      </c>
      <c r="H304" s="211">
        <v>9</v>
      </c>
      <c r="I304" s="212"/>
      <c r="J304" s="213">
        <f>ROUND(I304*H304,2)</f>
        <v>0</v>
      </c>
      <c r="K304" s="209" t="s">
        <v>128</v>
      </c>
      <c r="L304" s="47"/>
      <c r="M304" s="214" t="s">
        <v>19</v>
      </c>
      <c r="N304" s="215" t="s">
        <v>46</v>
      </c>
      <c r="O304" s="87"/>
      <c r="P304" s="216">
        <f>O304*H304</f>
        <v>0</v>
      </c>
      <c r="Q304" s="216">
        <v>1.9E-06</v>
      </c>
      <c r="R304" s="216">
        <f>Q304*H304</f>
        <v>1.7099999999999999E-05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129</v>
      </c>
      <c r="AT304" s="218" t="s">
        <v>124</v>
      </c>
      <c r="AU304" s="218" t="s">
        <v>85</v>
      </c>
      <c r="AY304" s="20" t="s">
        <v>122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83</v>
      </c>
      <c r="BK304" s="219">
        <f>ROUND(I304*H304,2)</f>
        <v>0</v>
      </c>
      <c r="BL304" s="20" t="s">
        <v>129</v>
      </c>
      <c r="BM304" s="218" t="s">
        <v>440</v>
      </c>
    </row>
    <row r="305" s="2" customFormat="1">
      <c r="A305" s="41"/>
      <c r="B305" s="42"/>
      <c r="C305" s="43"/>
      <c r="D305" s="220" t="s">
        <v>131</v>
      </c>
      <c r="E305" s="43"/>
      <c r="F305" s="221" t="s">
        <v>441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131</v>
      </c>
      <c r="AU305" s="20" t="s">
        <v>85</v>
      </c>
    </row>
    <row r="306" s="14" customFormat="1">
      <c r="A306" s="14"/>
      <c r="B306" s="236"/>
      <c r="C306" s="237"/>
      <c r="D306" s="227" t="s">
        <v>142</v>
      </c>
      <c r="E306" s="238" t="s">
        <v>19</v>
      </c>
      <c r="F306" s="239" t="s">
        <v>442</v>
      </c>
      <c r="G306" s="237"/>
      <c r="H306" s="240">
        <v>6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142</v>
      </c>
      <c r="AU306" s="246" t="s">
        <v>85</v>
      </c>
      <c r="AV306" s="14" t="s">
        <v>85</v>
      </c>
      <c r="AW306" s="14" t="s">
        <v>37</v>
      </c>
      <c r="AX306" s="14" t="s">
        <v>75</v>
      </c>
      <c r="AY306" s="246" t="s">
        <v>122</v>
      </c>
    </row>
    <row r="307" s="14" customFormat="1">
      <c r="A307" s="14"/>
      <c r="B307" s="236"/>
      <c r="C307" s="237"/>
      <c r="D307" s="227" t="s">
        <v>142</v>
      </c>
      <c r="E307" s="238" t="s">
        <v>19</v>
      </c>
      <c r="F307" s="239" t="s">
        <v>443</v>
      </c>
      <c r="G307" s="237"/>
      <c r="H307" s="240">
        <v>3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6" t="s">
        <v>142</v>
      </c>
      <c r="AU307" s="246" t="s">
        <v>85</v>
      </c>
      <c r="AV307" s="14" t="s">
        <v>85</v>
      </c>
      <c r="AW307" s="14" t="s">
        <v>37</v>
      </c>
      <c r="AX307" s="14" t="s">
        <v>75</v>
      </c>
      <c r="AY307" s="246" t="s">
        <v>122</v>
      </c>
    </row>
    <row r="308" s="15" customFormat="1">
      <c r="A308" s="15"/>
      <c r="B308" s="247"/>
      <c r="C308" s="248"/>
      <c r="D308" s="227" t="s">
        <v>142</v>
      </c>
      <c r="E308" s="249" t="s">
        <v>19</v>
      </c>
      <c r="F308" s="250" t="s">
        <v>151</v>
      </c>
      <c r="G308" s="248"/>
      <c r="H308" s="251">
        <v>9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7" t="s">
        <v>142</v>
      </c>
      <c r="AU308" s="257" t="s">
        <v>85</v>
      </c>
      <c r="AV308" s="15" t="s">
        <v>129</v>
      </c>
      <c r="AW308" s="15" t="s">
        <v>37</v>
      </c>
      <c r="AX308" s="15" t="s">
        <v>83</v>
      </c>
      <c r="AY308" s="257" t="s">
        <v>122</v>
      </c>
    </row>
    <row r="309" s="2" customFormat="1" ht="16.5" customHeight="1">
      <c r="A309" s="41"/>
      <c r="B309" s="42"/>
      <c r="C309" s="269" t="s">
        <v>444</v>
      </c>
      <c r="D309" s="269" t="s">
        <v>261</v>
      </c>
      <c r="E309" s="270" t="s">
        <v>445</v>
      </c>
      <c r="F309" s="271" t="s">
        <v>446</v>
      </c>
      <c r="G309" s="272" t="s">
        <v>439</v>
      </c>
      <c r="H309" s="273">
        <v>6</v>
      </c>
      <c r="I309" s="274"/>
      <c r="J309" s="275">
        <f>ROUND(I309*H309,2)</f>
        <v>0</v>
      </c>
      <c r="K309" s="271" t="s">
        <v>19</v>
      </c>
      <c r="L309" s="276"/>
      <c r="M309" s="277" t="s">
        <v>19</v>
      </c>
      <c r="N309" s="278" t="s">
        <v>46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169</v>
      </c>
      <c r="AT309" s="218" t="s">
        <v>261</v>
      </c>
      <c r="AU309" s="218" t="s">
        <v>85</v>
      </c>
      <c r="AY309" s="20" t="s">
        <v>122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83</v>
      </c>
      <c r="BK309" s="219">
        <f>ROUND(I309*H309,2)</f>
        <v>0</v>
      </c>
      <c r="BL309" s="20" t="s">
        <v>129</v>
      </c>
      <c r="BM309" s="218" t="s">
        <v>447</v>
      </c>
    </row>
    <row r="310" s="2" customFormat="1" ht="16.5" customHeight="1">
      <c r="A310" s="41"/>
      <c r="B310" s="42"/>
      <c r="C310" s="269" t="s">
        <v>448</v>
      </c>
      <c r="D310" s="269" t="s">
        <v>261</v>
      </c>
      <c r="E310" s="270" t="s">
        <v>449</v>
      </c>
      <c r="F310" s="271" t="s">
        <v>450</v>
      </c>
      <c r="G310" s="272" t="s">
        <v>439</v>
      </c>
      <c r="H310" s="273">
        <v>3</v>
      </c>
      <c r="I310" s="274"/>
      <c r="J310" s="275">
        <f>ROUND(I310*H310,2)</f>
        <v>0</v>
      </c>
      <c r="K310" s="271" t="s">
        <v>19</v>
      </c>
      <c r="L310" s="276"/>
      <c r="M310" s="277" t="s">
        <v>19</v>
      </c>
      <c r="N310" s="278" t="s">
        <v>46</v>
      </c>
      <c r="O310" s="87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169</v>
      </c>
      <c r="AT310" s="218" t="s">
        <v>261</v>
      </c>
      <c r="AU310" s="218" t="s">
        <v>85</v>
      </c>
      <c r="AY310" s="20" t="s">
        <v>122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83</v>
      </c>
      <c r="BK310" s="219">
        <f>ROUND(I310*H310,2)</f>
        <v>0</v>
      </c>
      <c r="BL310" s="20" t="s">
        <v>129</v>
      </c>
      <c r="BM310" s="218" t="s">
        <v>451</v>
      </c>
    </row>
    <row r="311" s="2" customFormat="1" ht="16.5" customHeight="1">
      <c r="A311" s="41"/>
      <c r="B311" s="42"/>
      <c r="C311" s="207" t="s">
        <v>452</v>
      </c>
      <c r="D311" s="207" t="s">
        <v>124</v>
      </c>
      <c r="E311" s="208" t="s">
        <v>453</v>
      </c>
      <c r="F311" s="209" t="s">
        <v>454</v>
      </c>
      <c r="G311" s="210" t="s">
        <v>191</v>
      </c>
      <c r="H311" s="211">
        <v>0.75</v>
      </c>
      <c r="I311" s="212"/>
      <c r="J311" s="213">
        <f>ROUND(I311*H311,2)</f>
        <v>0</v>
      </c>
      <c r="K311" s="209" t="s">
        <v>128</v>
      </c>
      <c r="L311" s="47"/>
      <c r="M311" s="214" t="s">
        <v>19</v>
      </c>
      <c r="N311" s="215" t="s">
        <v>46</v>
      </c>
      <c r="O311" s="87"/>
      <c r="P311" s="216">
        <f>O311*H311</f>
        <v>0</v>
      </c>
      <c r="Q311" s="216">
        <v>0</v>
      </c>
      <c r="R311" s="216">
        <f>Q311*H311</f>
        <v>0</v>
      </c>
      <c r="S311" s="216">
        <v>1.76</v>
      </c>
      <c r="T311" s="217">
        <f>S311*H311</f>
        <v>1.3200000000000001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129</v>
      </c>
      <c r="AT311" s="218" t="s">
        <v>124</v>
      </c>
      <c r="AU311" s="218" t="s">
        <v>85</v>
      </c>
      <c r="AY311" s="20" t="s">
        <v>122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83</v>
      </c>
      <c r="BK311" s="219">
        <f>ROUND(I311*H311,2)</f>
        <v>0</v>
      </c>
      <c r="BL311" s="20" t="s">
        <v>129</v>
      </c>
      <c r="BM311" s="218" t="s">
        <v>455</v>
      </c>
    </row>
    <row r="312" s="2" customFormat="1">
      <c r="A312" s="41"/>
      <c r="B312" s="42"/>
      <c r="C312" s="43"/>
      <c r="D312" s="220" t="s">
        <v>131</v>
      </c>
      <c r="E312" s="43"/>
      <c r="F312" s="221" t="s">
        <v>456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131</v>
      </c>
      <c r="AU312" s="20" t="s">
        <v>85</v>
      </c>
    </row>
    <row r="313" s="13" customFormat="1">
      <c r="A313" s="13"/>
      <c r="B313" s="225"/>
      <c r="C313" s="226"/>
      <c r="D313" s="227" t="s">
        <v>142</v>
      </c>
      <c r="E313" s="228" t="s">
        <v>19</v>
      </c>
      <c r="F313" s="229" t="s">
        <v>143</v>
      </c>
      <c r="G313" s="226"/>
      <c r="H313" s="228" t="s">
        <v>19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142</v>
      </c>
      <c r="AU313" s="235" t="s">
        <v>85</v>
      </c>
      <c r="AV313" s="13" t="s">
        <v>83</v>
      </c>
      <c r="AW313" s="13" t="s">
        <v>37</v>
      </c>
      <c r="AX313" s="13" t="s">
        <v>75</v>
      </c>
      <c r="AY313" s="235" t="s">
        <v>122</v>
      </c>
    </row>
    <row r="314" s="14" customFormat="1">
      <c r="A314" s="14"/>
      <c r="B314" s="236"/>
      <c r="C314" s="237"/>
      <c r="D314" s="227" t="s">
        <v>142</v>
      </c>
      <c r="E314" s="238" t="s">
        <v>19</v>
      </c>
      <c r="F314" s="239" t="s">
        <v>457</v>
      </c>
      <c r="G314" s="237"/>
      <c r="H314" s="240">
        <v>0.75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142</v>
      </c>
      <c r="AU314" s="246" t="s">
        <v>85</v>
      </c>
      <c r="AV314" s="14" t="s">
        <v>85</v>
      </c>
      <c r="AW314" s="14" t="s">
        <v>37</v>
      </c>
      <c r="AX314" s="14" t="s">
        <v>83</v>
      </c>
      <c r="AY314" s="246" t="s">
        <v>122</v>
      </c>
    </row>
    <row r="315" s="2" customFormat="1" ht="16.5" customHeight="1">
      <c r="A315" s="41"/>
      <c r="B315" s="42"/>
      <c r="C315" s="207" t="s">
        <v>458</v>
      </c>
      <c r="D315" s="207" t="s">
        <v>124</v>
      </c>
      <c r="E315" s="208" t="s">
        <v>459</v>
      </c>
      <c r="F315" s="209" t="s">
        <v>460</v>
      </c>
      <c r="G315" s="210" t="s">
        <v>439</v>
      </c>
      <c r="H315" s="211">
        <v>3</v>
      </c>
      <c r="I315" s="212"/>
      <c r="J315" s="213">
        <f>ROUND(I315*H315,2)</f>
        <v>0</v>
      </c>
      <c r="K315" s="209" t="s">
        <v>128</v>
      </c>
      <c r="L315" s="47"/>
      <c r="M315" s="214" t="s">
        <v>19</v>
      </c>
      <c r="N315" s="215" t="s">
        <v>46</v>
      </c>
      <c r="O315" s="87"/>
      <c r="P315" s="216">
        <f>O315*H315</f>
        <v>0</v>
      </c>
      <c r="Q315" s="216">
        <v>0.030758000000000001</v>
      </c>
      <c r="R315" s="216">
        <f>Q315*H315</f>
        <v>0.092273999999999995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129</v>
      </c>
      <c r="AT315" s="218" t="s">
        <v>124</v>
      </c>
      <c r="AU315" s="218" t="s">
        <v>85</v>
      </c>
      <c r="AY315" s="20" t="s">
        <v>122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83</v>
      </c>
      <c r="BK315" s="219">
        <f>ROUND(I315*H315,2)</f>
        <v>0</v>
      </c>
      <c r="BL315" s="20" t="s">
        <v>129</v>
      </c>
      <c r="BM315" s="218" t="s">
        <v>461</v>
      </c>
    </row>
    <row r="316" s="2" customFormat="1">
      <c r="A316" s="41"/>
      <c r="B316" s="42"/>
      <c r="C316" s="43"/>
      <c r="D316" s="220" t="s">
        <v>131</v>
      </c>
      <c r="E316" s="43"/>
      <c r="F316" s="221" t="s">
        <v>462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131</v>
      </c>
      <c r="AU316" s="20" t="s">
        <v>85</v>
      </c>
    </row>
    <row r="317" s="2" customFormat="1" ht="16.5" customHeight="1">
      <c r="A317" s="41"/>
      <c r="B317" s="42"/>
      <c r="C317" s="269" t="s">
        <v>463</v>
      </c>
      <c r="D317" s="269" t="s">
        <v>261</v>
      </c>
      <c r="E317" s="270" t="s">
        <v>464</v>
      </c>
      <c r="F317" s="271" t="s">
        <v>465</v>
      </c>
      <c r="G317" s="272" t="s">
        <v>466</v>
      </c>
      <c r="H317" s="273">
        <v>3</v>
      </c>
      <c r="I317" s="274"/>
      <c r="J317" s="275">
        <f>ROUND(I317*H317,2)</f>
        <v>0</v>
      </c>
      <c r="K317" s="271" t="s">
        <v>19</v>
      </c>
      <c r="L317" s="276"/>
      <c r="M317" s="277" t="s">
        <v>19</v>
      </c>
      <c r="N317" s="278" t="s">
        <v>46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169</v>
      </c>
      <c r="AT317" s="218" t="s">
        <v>261</v>
      </c>
      <c r="AU317" s="218" t="s">
        <v>85</v>
      </c>
      <c r="AY317" s="20" t="s">
        <v>122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83</v>
      </c>
      <c r="BK317" s="219">
        <f>ROUND(I317*H317,2)</f>
        <v>0</v>
      </c>
      <c r="BL317" s="20" t="s">
        <v>129</v>
      </c>
      <c r="BM317" s="218" t="s">
        <v>467</v>
      </c>
    </row>
    <row r="318" s="2" customFormat="1" ht="16.5" customHeight="1">
      <c r="A318" s="41"/>
      <c r="B318" s="42"/>
      <c r="C318" s="269" t="s">
        <v>468</v>
      </c>
      <c r="D318" s="269" t="s">
        <v>261</v>
      </c>
      <c r="E318" s="270" t="s">
        <v>469</v>
      </c>
      <c r="F318" s="271" t="s">
        <v>470</v>
      </c>
      <c r="G318" s="272" t="s">
        <v>466</v>
      </c>
      <c r="H318" s="273">
        <v>3</v>
      </c>
      <c r="I318" s="274"/>
      <c r="J318" s="275">
        <f>ROUND(I318*H318,2)</f>
        <v>0</v>
      </c>
      <c r="K318" s="271" t="s">
        <v>19</v>
      </c>
      <c r="L318" s="276"/>
      <c r="M318" s="277" t="s">
        <v>19</v>
      </c>
      <c r="N318" s="278" t="s">
        <v>46</v>
      </c>
      <c r="O318" s="87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8" t="s">
        <v>169</v>
      </c>
      <c r="AT318" s="218" t="s">
        <v>261</v>
      </c>
      <c r="AU318" s="218" t="s">
        <v>85</v>
      </c>
      <c r="AY318" s="20" t="s">
        <v>122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20" t="s">
        <v>83</v>
      </c>
      <c r="BK318" s="219">
        <f>ROUND(I318*H318,2)</f>
        <v>0</v>
      </c>
      <c r="BL318" s="20" t="s">
        <v>129</v>
      </c>
      <c r="BM318" s="218" t="s">
        <v>471</v>
      </c>
    </row>
    <row r="319" s="2" customFormat="1" ht="21.75" customHeight="1">
      <c r="A319" s="41"/>
      <c r="B319" s="42"/>
      <c r="C319" s="269" t="s">
        <v>472</v>
      </c>
      <c r="D319" s="269" t="s">
        <v>261</v>
      </c>
      <c r="E319" s="270" t="s">
        <v>473</v>
      </c>
      <c r="F319" s="271" t="s">
        <v>474</v>
      </c>
      <c r="G319" s="272" t="s">
        <v>439</v>
      </c>
      <c r="H319" s="273">
        <v>3</v>
      </c>
      <c r="I319" s="274"/>
      <c r="J319" s="275">
        <f>ROUND(I319*H319,2)</f>
        <v>0</v>
      </c>
      <c r="K319" s="271" t="s">
        <v>128</v>
      </c>
      <c r="L319" s="276"/>
      <c r="M319" s="277" t="s">
        <v>19</v>
      </c>
      <c r="N319" s="278" t="s">
        <v>46</v>
      </c>
      <c r="O319" s="87"/>
      <c r="P319" s="216">
        <f>O319*H319</f>
        <v>0</v>
      </c>
      <c r="Q319" s="216">
        <v>0.34999999999999998</v>
      </c>
      <c r="R319" s="216">
        <f>Q319*H319</f>
        <v>1.0499999999999998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169</v>
      </c>
      <c r="AT319" s="218" t="s">
        <v>261</v>
      </c>
      <c r="AU319" s="218" t="s">
        <v>85</v>
      </c>
      <c r="AY319" s="20" t="s">
        <v>122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83</v>
      </c>
      <c r="BK319" s="219">
        <f>ROUND(I319*H319,2)</f>
        <v>0</v>
      </c>
      <c r="BL319" s="20" t="s">
        <v>129</v>
      </c>
      <c r="BM319" s="218" t="s">
        <v>475</v>
      </c>
    </row>
    <row r="320" s="2" customFormat="1" ht="24.15" customHeight="1">
      <c r="A320" s="41"/>
      <c r="B320" s="42"/>
      <c r="C320" s="207" t="s">
        <v>476</v>
      </c>
      <c r="D320" s="207" t="s">
        <v>124</v>
      </c>
      <c r="E320" s="208" t="s">
        <v>477</v>
      </c>
      <c r="F320" s="209" t="s">
        <v>478</v>
      </c>
      <c r="G320" s="210" t="s">
        <v>439</v>
      </c>
      <c r="H320" s="211">
        <v>5</v>
      </c>
      <c r="I320" s="212"/>
      <c r="J320" s="213">
        <f>ROUND(I320*H320,2)</f>
        <v>0</v>
      </c>
      <c r="K320" s="209" t="s">
        <v>128</v>
      </c>
      <c r="L320" s="47"/>
      <c r="M320" s="214" t="s">
        <v>19</v>
      </c>
      <c r="N320" s="215" t="s">
        <v>46</v>
      </c>
      <c r="O320" s="87"/>
      <c r="P320" s="216">
        <f>O320*H320</f>
        <v>0</v>
      </c>
      <c r="Q320" s="216">
        <v>0.65847999999999995</v>
      </c>
      <c r="R320" s="216">
        <f>Q320*H320</f>
        <v>3.2923999999999998</v>
      </c>
      <c r="S320" s="216">
        <v>0.66000000000000003</v>
      </c>
      <c r="T320" s="217">
        <f>S320*H320</f>
        <v>3.3000000000000003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129</v>
      </c>
      <c r="AT320" s="218" t="s">
        <v>124</v>
      </c>
      <c r="AU320" s="218" t="s">
        <v>85</v>
      </c>
      <c r="AY320" s="20" t="s">
        <v>122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83</v>
      </c>
      <c r="BK320" s="219">
        <f>ROUND(I320*H320,2)</f>
        <v>0</v>
      </c>
      <c r="BL320" s="20" t="s">
        <v>129</v>
      </c>
      <c r="BM320" s="218" t="s">
        <v>479</v>
      </c>
    </row>
    <row r="321" s="2" customFormat="1">
      <c r="A321" s="41"/>
      <c r="B321" s="42"/>
      <c r="C321" s="43"/>
      <c r="D321" s="220" t="s">
        <v>131</v>
      </c>
      <c r="E321" s="43"/>
      <c r="F321" s="221" t="s">
        <v>480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131</v>
      </c>
      <c r="AU321" s="20" t="s">
        <v>85</v>
      </c>
    </row>
    <row r="322" s="2" customFormat="1" ht="16.5" customHeight="1">
      <c r="A322" s="41"/>
      <c r="B322" s="42"/>
      <c r="C322" s="207" t="s">
        <v>481</v>
      </c>
      <c r="D322" s="207" t="s">
        <v>124</v>
      </c>
      <c r="E322" s="208" t="s">
        <v>482</v>
      </c>
      <c r="F322" s="209" t="s">
        <v>483</v>
      </c>
      <c r="G322" s="210" t="s">
        <v>439</v>
      </c>
      <c r="H322" s="211">
        <v>10</v>
      </c>
      <c r="I322" s="212"/>
      <c r="J322" s="213">
        <f>ROUND(I322*H322,2)</f>
        <v>0</v>
      </c>
      <c r="K322" s="209" t="s">
        <v>128</v>
      </c>
      <c r="L322" s="47"/>
      <c r="M322" s="214" t="s">
        <v>19</v>
      </c>
      <c r="N322" s="215" t="s">
        <v>46</v>
      </c>
      <c r="O322" s="87"/>
      <c r="P322" s="216">
        <f>O322*H322</f>
        <v>0</v>
      </c>
      <c r="Q322" s="216">
        <v>0.10037</v>
      </c>
      <c r="R322" s="216">
        <f>Q322*H322</f>
        <v>1.0037</v>
      </c>
      <c r="S322" s="216">
        <v>0.10000000000000001</v>
      </c>
      <c r="T322" s="217">
        <f>S322*H322</f>
        <v>1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129</v>
      </c>
      <c r="AT322" s="218" t="s">
        <v>124</v>
      </c>
      <c r="AU322" s="218" t="s">
        <v>85</v>
      </c>
      <c r="AY322" s="20" t="s">
        <v>122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83</v>
      </c>
      <c r="BK322" s="219">
        <f>ROUND(I322*H322,2)</f>
        <v>0</v>
      </c>
      <c r="BL322" s="20" t="s">
        <v>129</v>
      </c>
      <c r="BM322" s="218" t="s">
        <v>484</v>
      </c>
    </row>
    <row r="323" s="2" customFormat="1">
      <c r="A323" s="41"/>
      <c r="B323" s="42"/>
      <c r="C323" s="43"/>
      <c r="D323" s="220" t="s">
        <v>131</v>
      </c>
      <c r="E323" s="43"/>
      <c r="F323" s="221" t="s">
        <v>485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131</v>
      </c>
      <c r="AU323" s="20" t="s">
        <v>85</v>
      </c>
    </row>
    <row r="324" s="12" customFormat="1" ht="22.8" customHeight="1">
      <c r="A324" s="12"/>
      <c r="B324" s="191"/>
      <c r="C324" s="192"/>
      <c r="D324" s="193" t="s">
        <v>74</v>
      </c>
      <c r="E324" s="205" t="s">
        <v>175</v>
      </c>
      <c r="F324" s="205" t="s">
        <v>486</v>
      </c>
      <c r="G324" s="192"/>
      <c r="H324" s="192"/>
      <c r="I324" s="195"/>
      <c r="J324" s="206">
        <f>BK324</f>
        <v>0</v>
      </c>
      <c r="K324" s="192"/>
      <c r="L324" s="197"/>
      <c r="M324" s="198"/>
      <c r="N324" s="199"/>
      <c r="O324" s="199"/>
      <c r="P324" s="200">
        <f>P325+SUM(P326:P405)</f>
        <v>0</v>
      </c>
      <c r="Q324" s="199"/>
      <c r="R324" s="200">
        <f>R325+SUM(R326:R405)</f>
        <v>143.65366420599997</v>
      </c>
      <c r="S324" s="199"/>
      <c r="T324" s="201">
        <f>T325+SUM(T326:T405)</f>
        <v>0.65600000000000003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2" t="s">
        <v>83</v>
      </c>
      <c r="AT324" s="203" t="s">
        <v>74</v>
      </c>
      <c r="AU324" s="203" t="s">
        <v>83</v>
      </c>
      <c r="AY324" s="202" t="s">
        <v>122</v>
      </c>
      <c r="BK324" s="204">
        <f>BK325+SUM(BK326:BK405)</f>
        <v>0</v>
      </c>
    </row>
    <row r="325" s="2" customFormat="1" ht="16.5" customHeight="1">
      <c r="A325" s="41"/>
      <c r="B325" s="42"/>
      <c r="C325" s="207" t="s">
        <v>487</v>
      </c>
      <c r="D325" s="207" t="s">
        <v>124</v>
      </c>
      <c r="E325" s="208" t="s">
        <v>488</v>
      </c>
      <c r="F325" s="209" t="s">
        <v>489</v>
      </c>
      <c r="G325" s="210" t="s">
        <v>439</v>
      </c>
      <c r="H325" s="211">
        <v>8</v>
      </c>
      <c r="I325" s="212"/>
      <c r="J325" s="213">
        <f>ROUND(I325*H325,2)</f>
        <v>0</v>
      </c>
      <c r="K325" s="209" t="s">
        <v>128</v>
      </c>
      <c r="L325" s="47"/>
      <c r="M325" s="214" t="s">
        <v>19</v>
      </c>
      <c r="N325" s="215" t="s">
        <v>46</v>
      </c>
      <c r="O325" s="87"/>
      <c r="P325" s="216">
        <f>O325*H325</f>
        <v>0</v>
      </c>
      <c r="Q325" s="216">
        <v>0.00069999999999999999</v>
      </c>
      <c r="R325" s="216">
        <f>Q325*H325</f>
        <v>0.0055999999999999999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129</v>
      </c>
      <c r="AT325" s="218" t="s">
        <v>124</v>
      </c>
      <c r="AU325" s="218" t="s">
        <v>85</v>
      </c>
      <c r="AY325" s="20" t="s">
        <v>122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83</v>
      </c>
      <c r="BK325" s="219">
        <f>ROUND(I325*H325,2)</f>
        <v>0</v>
      </c>
      <c r="BL325" s="20" t="s">
        <v>129</v>
      </c>
      <c r="BM325" s="218" t="s">
        <v>490</v>
      </c>
    </row>
    <row r="326" s="2" customFormat="1">
      <c r="A326" s="41"/>
      <c r="B326" s="42"/>
      <c r="C326" s="43"/>
      <c r="D326" s="220" t="s">
        <v>131</v>
      </c>
      <c r="E326" s="43"/>
      <c r="F326" s="221" t="s">
        <v>491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131</v>
      </c>
      <c r="AU326" s="20" t="s">
        <v>85</v>
      </c>
    </row>
    <row r="327" s="13" customFormat="1">
      <c r="A327" s="13"/>
      <c r="B327" s="225"/>
      <c r="C327" s="226"/>
      <c r="D327" s="227" t="s">
        <v>142</v>
      </c>
      <c r="E327" s="228" t="s">
        <v>19</v>
      </c>
      <c r="F327" s="229" t="s">
        <v>143</v>
      </c>
      <c r="G327" s="226"/>
      <c r="H327" s="228" t="s">
        <v>19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142</v>
      </c>
      <c r="AU327" s="235" t="s">
        <v>85</v>
      </c>
      <c r="AV327" s="13" t="s">
        <v>83</v>
      </c>
      <c r="AW327" s="13" t="s">
        <v>37</v>
      </c>
      <c r="AX327" s="13" t="s">
        <v>75</v>
      </c>
      <c r="AY327" s="235" t="s">
        <v>122</v>
      </c>
    </row>
    <row r="328" s="14" customFormat="1">
      <c r="A328" s="14"/>
      <c r="B328" s="236"/>
      <c r="C328" s="237"/>
      <c r="D328" s="227" t="s">
        <v>142</v>
      </c>
      <c r="E328" s="238" t="s">
        <v>19</v>
      </c>
      <c r="F328" s="239" t="s">
        <v>492</v>
      </c>
      <c r="G328" s="237"/>
      <c r="H328" s="240">
        <v>8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142</v>
      </c>
      <c r="AU328" s="246" t="s">
        <v>85</v>
      </c>
      <c r="AV328" s="14" t="s">
        <v>85</v>
      </c>
      <c r="AW328" s="14" t="s">
        <v>37</v>
      </c>
      <c r="AX328" s="14" t="s">
        <v>83</v>
      </c>
      <c r="AY328" s="246" t="s">
        <v>122</v>
      </c>
    </row>
    <row r="329" s="2" customFormat="1" ht="16.5" customHeight="1">
      <c r="A329" s="41"/>
      <c r="B329" s="42"/>
      <c r="C329" s="207" t="s">
        <v>493</v>
      </c>
      <c r="D329" s="207" t="s">
        <v>124</v>
      </c>
      <c r="E329" s="208" t="s">
        <v>494</v>
      </c>
      <c r="F329" s="209" t="s">
        <v>495</v>
      </c>
      <c r="G329" s="210" t="s">
        <v>439</v>
      </c>
      <c r="H329" s="211">
        <v>4</v>
      </c>
      <c r="I329" s="212"/>
      <c r="J329" s="213">
        <f>ROUND(I329*H329,2)</f>
        <v>0</v>
      </c>
      <c r="K329" s="209" t="s">
        <v>128</v>
      </c>
      <c r="L329" s="47"/>
      <c r="M329" s="214" t="s">
        <v>19</v>
      </c>
      <c r="N329" s="215" t="s">
        <v>46</v>
      </c>
      <c r="O329" s="87"/>
      <c r="P329" s="216">
        <f>O329*H329</f>
        <v>0</v>
      </c>
      <c r="Q329" s="216">
        <v>0.109405</v>
      </c>
      <c r="R329" s="216">
        <f>Q329*H329</f>
        <v>0.43762000000000001</v>
      </c>
      <c r="S329" s="216">
        <v>0</v>
      </c>
      <c r="T329" s="217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8" t="s">
        <v>129</v>
      </c>
      <c r="AT329" s="218" t="s">
        <v>124</v>
      </c>
      <c r="AU329" s="218" t="s">
        <v>85</v>
      </c>
      <c r="AY329" s="20" t="s">
        <v>122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20" t="s">
        <v>83</v>
      </c>
      <c r="BK329" s="219">
        <f>ROUND(I329*H329,2)</f>
        <v>0</v>
      </c>
      <c r="BL329" s="20" t="s">
        <v>129</v>
      </c>
      <c r="BM329" s="218" t="s">
        <v>496</v>
      </c>
    </row>
    <row r="330" s="2" customFormat="1">
      <c r="A330" s="41"/>
      <c r="B330" s="42"/>
      <c r="C330" s="43"/>
      <c r="D330" s="220" t="s">
        <v>131</v>
      </c>
      <c r="E330" s="43"/>
      <c r="F330" s="221" t="s">
        <v>497</v>
      </c>
      <c r="G330" s="43"/>
      <c r="H330" s="43"/>
      <c r="I330" s="222"/>
      <c r="J330" s="43"/>
      <c r="K330" s="43"/>
      <c r="L330" s="47"/>
      <c r="M330" s="223"/>
      <c r="N330" s="224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131</v>
      </c>
      <c r="AU330" s="20" t="s">
        <v>85</v>
      </c>
    </row>
    <row r="331" s="14" customFormat="1">
      <c r="A331" s="14"/>
      <c r="B331" s="236"/>
      <c r="C331" s="237"/>
      <c r="D331" s="227" t="s">
        <v>142</v>
      </c>
      <c r="E331" s="238" t="s">
        <v>19</v>
      </c>
      <c r="F331" s="239" t="s">
        <v>498</v>
      </c>
      <c r="G331" s="237"/>
      <c r="H331" s="240">
        <v>4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142</v>
      </c>
      <c r="AU331" s="246" t="s">
        <v>85</v>
      </c>
      <c r="AV331" s="14" t="s">
        <v>85</v>
      </c>
      <c r="AW331" s="14" t="s">
        <v>37</v>
      </c>
      <c r="AX331" s="14" t="s">
        <v>83</v>
      </c>
      <c r="AY331" s="246" t="s">
        <v>122</v>
      </c>
    </row>
    <row r="332" s="2" customFormat="1" ht="16.5" customHeight="1">
      <c r="A332" s="41"/>
      <c r="B332" s="42"/>
      <c r="C332" s="207" t="s">
        <v>499</v>
      </c>
      <c r="D332" s="207" t="s">
        <v>124</v>
      </c>
      <c r="E332" s="208" t="s">
        <v>500</v>
      </c>
      <c r="F332" s="209" t="s">
        <v>501</v>
      </c>
      <c r="G332" s="210" t="s">
        <v>178</v>
      </c>
      <c r="H332" s="211">
        <v>20</v>
      </c>
      <c r="I332" s="212"/>
      <c r="J332" s="213">
        <f>ROUND(I332*H332,2)</f>
        <v>0</v>
      </c>
      <c r="K332" s="209" t="s">
        <v>128</v>
      </c>
      <c r="L332" s="47"/>
      <c r="M332" s="214" t="s">
        <v>19</v>
      </c>
      <c r="N332" s="215" t="s">
        <v>46</v>
      </c>
      <c r="O332" s="87"/>
      <c r="P332" s="216">
        <f>O332*H332</f>
        <v>0</v>
      </c>
      <c r="Q332" s="216">
        <v>0.00026400000000000002</v>
      </c>
      <c r="R332" s="216">
        <f>Q332*H332</f>
        <v>0.00528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129</v>
      </c>
      <c r="AT332" s="218" t="s">
        <v>124</v>
      </c>
      <c r="AU332" s="218" t="s">
        <v>85</v>
      </c>
      <c r="AY332" s="20" t="s">
        <v>122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83</v>
      </c>
      <c r="BK332" s="219">
        <f>ROUND(I332*H332,2)</f>
        <v>0</v>
      </c>
      <c r="BL332" s="20" t="s">
        <v>129</v>
      </c>
      <c r="BM332" s="218" t="s">
        <v>502</v>
      </c>
    </row>
    <row r="333" s="2" customFormat="1">
      <c r="A333" s="41"/>
      <c r="B333" s="42"/>
      <c r="C333" s="43"/>
      <c r="D333" s="220" t="s">
        <v>131</v>
      </c>
      <c r="E333" s="43"/>
      <c r="F333" s="221" t="s">
        <v>503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131</v>
      </c>
      <c r="AU333" s="20" t="s">
        <v>85</v>
      </c>
    </row>
    <row r="334" s="14" customFormat="1">
      <c r="A334" s="14"/>
      <c r="B334" s="236"/>
      <c r="C334" s="237"/>
      <c r="D334" s="227" t="s">
        <v>142</v>
      </c>
      <c r="E334" s="238" t="s">
        <v>19</v>
      </c>
      <c r="F334" s="239" t="s">
        <v>504</v>
      </c>
      <c r="G334" s="237"/>
      <c r="H334" s="240">
        <v>20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142</v>
      </c>
      <c r="AU334" s="246" t="s">
        <v>85</v>
      </c>
      <c r="AV334" s="14" t="s">
        <v>85</v>
      </c>
      <c r="AW334" s="14" t="s">
        <v>37</v>
      </c>
      <c r="AX334" s="14" t="s">
        <v>83</v>
      </c>
      <c r="AY334" s="246" t="s">
        <v>122</v>
      </c>
    </row>
    <row r="335" s="2" customFormat="1" ht="24.15" customHeight="1">
      <c r="A335" s="41"/>
      <c r="B335" s="42"/>
      <c r="C335" s="207" t="s">
        <v>505</v>
      </c>
      <c r="D335" s="207" t="s">
        <v>124</v>
      </c>
      <c r="E335" s="208" t="s">
        <v>506</v>
      </c>
      <c r="F335" s="209" t="s">
        <v>507</v>
      </c>
      <c r="G335" s="210" t="s">
        <v>178</v>
      </c>
      <c r="H335" s="211">
        <v>20</v>
      </c>
      <c r="I335" s="212"/>
      <c r="J335" s="213">
        <f>ROUND(I335*H335,2)</f>
        <v>0</v>
      </c>
      <c r="K335" s="209" t="s">
        <v>128</v>
      </c>
      <c r="L335" s="47"/>
      <c r="M335" s="214" t="s">
        <v>19</v>
      </c>
      <c r="N335" s="215" t="s">
        <v>46</v>
      </c>
      <c r="O335" s="87"/>
      <c r="P335" s="216">
        <f>O335*H335</f>
        <v>0</v>
      </c>
      <c r="Q335" s="216">
        <v>4.8799999999999999E-06</v>
      </c>
      <c r="R335" s="216">
        <f>Q335*H335</f>
        <v>9.7600000000000001E-05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129</v>
      </c>
      <c r="AT335" s="218" t="s">
        <v>124</v>
      </c>
      <c r="AU335" s="218" t="s">
        <v>85</v>
      </c>
      <c r="AY335" s="20" t="s">
        <v>122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83</v>
      </c>
      <c r="BK335" s="219">
        <f>ROUND(I335*H335,2)</f>
        <v>0</v>
      </c>
      <c r="BL335" s="20" t="s">
        <v>129</v>
      </c>
      <c r="BM335" s="218" t="s">
        <v>508</v>
      </c>
    </row>
    <row r="336" s="2" customFormat="1">
      <c r="A336" s="41"/>
      <c r="B336" s="42"/>
      <c r="C336" s="43"/>
      <c r="D336" s="220" t="s">
        <v>131</v>
      </c>
      <c r="E336" s="43"/>
      <c r="F336" s="221" t="s">
        <v>509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131</v>
      </c>
      <c r="AU336" s="20" t="s">
        <v>85</v>
      </c>
    </row>
    <row r="337" s="2" customFormat="1" ht="33" customHeight="1">
      <c r="A337" s="41"/>
      <c r="B337" s="42"/>
      <c r="C337" s="207" t="s">
        <v>510</v>
      </c>
      <c r="D337" s="207" t="s">
        <v>124</v>
      </c>
      <c r="E337" s="208" t="s">
        <v>511</v>
      </c>
      <c r="F337" s="209" t="s">
        <v>512</v>
      </c>
      <c r="G337" s="210" t="s">
        <v>178</v>
      </c>
      <c r="H337" s="211">
        <v>335</v>
      </c>
      <c r="I337" s="212"/>
      <c r="J337" s="213">
        <f>ROUND(I337*H337,2)</f>
        <v>0</v>
      </c>
      <c r="K337" s="209" t="s">
        <v>128</v>
      </c>
      <c r="L337" s="47"/>
      <c r="M337" s="214" t="s">
        <v>19</v>
      </c>
      <c r="N337" s="215" t="s">
        <v>46</v>
      </c>
      <c r="O337" s="87"/>
      <c r="P337" s="216">
        <f>O337*H337</f>
        <v>0</v>
      </c>
      <c r="Q337" s="216">
        <v>0.120948</v>
      </c>
      <c r="R337" s="216">
        <f>Q337*H337</f>
        <v>40.517580000000002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129</v>
      </c>
      <c r="AT337" s="218" t="s">
        <v>124</v>
      </c>
      <c r="AU337" s="218" t="s">
        <v>85</v>
      </c>
      <c r="AY337" s="20" t="s">
        <v>122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83</v>
      </c>
      <c r="BK337" s="219">
        <f>ROUND(I337*H337,2)</f>
        <v>0</v>
      </c>
      <c r="BL337" s="20" t="s">
        <v>129</v>
      </c>
      <c r="BM337" s="218" t="s">
        <v>513</v>
      </c>
    </row>
    <row r="338" s="2" customFormat="1">
      <c r="A338" s="41"/>
      <c r="B338" s="42"/>
      <c r="C338" s="43"/>
      <c r="D338" s="220" t="s">
        <v>131</v>
      </c>
      <c r="E338" s="43"/>
      <c r="F338" s="221" t="s">
        <v>514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131</v>
      </c>
      <c r="AU338" s="20" t="s">
        <v>85</v>
      </c>
    </row>
    <row r="339" s="13" customFormat="1">
      <c r="A339" s="13"/>
      <c r="B339" s="225"/>
      <c r="C339" s="226"/>
      <c r="D339" s="227" t="s">
        <v>142</v>
      </c>
      <c r="E339" s="228" t="s">
        <v>19</v>
      </c>
      <c r="F339" s="229" t="s">
        <v>143</v>
      </c>
      <c r="G339" s="226"/>
      <c r="H339" s="228" t="s">
        <v>19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142</v>
      </c>
      <c r="AU339" s="235" t="s">
        <v>85</v>
      </c>
      <c r="AV339" s="13" t="s">
        <v>83</v>
      </c>
      <c r="AW339" s="13" t="s">
        <v>37</v>
      </c>
      <c r="AX339" s="13" t="s">
        <v>75</v>
      </c>
      <c r="AY339" s="235" t="s">
        <v>122</v>
      </c>
    </row>
    <row r="340" s="14" customFormat="1">
      <c r="A340" s="14"/>
      <c r="B340" s="236"/>
      <c r="C340" s="237"/>
      <c r="D340" s="227" t="s">
        <v>142</v>
      </c>
      <c r="E340" s="238" t="s">
        <v>19</v>
      </c>
      <c r="F340" s="239" t="s">
        <v>515</v>
      </c>
      <c r="G340" s="237"/>
      <c r="H340" s="240">
        <v>15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142</v>
      </c>
      <c r="AU340" s="246" t="s">
        <v>85</v>
      </c>
      <c r="AV340" s="14" t="s">
        <v>85</v>
      </c>
      <c r="AW340" s="14" t="s">
        <v>37</v>
      </c>
      <c r="AX340" s="14" t="s">
        <v>75</v>
      </c>
      <c r="AY340" s="246" t="s">
        <v>122</v>
      </c>
    </row>
    <row r="341" s="14" customFormat="1">
      <c r="A341" s="14"/>
      <c r="B341" s="236"/>
      <c r="C341" s="237"/>
      <c r="D341" s="227" t="s">
        <v>142</v>
      </c>
      <c r="E341" s="238" t="s">
        <v>19</v>
      </c>
      <c r="F341" s="239" t="s">
        <v>516</v>
      </c>
      <c r="G341" s="237"/>
      <c r="H341" s="240">
        <v>318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142</v>
      </c>
      <c r="AU341" s="246" t="s">
        <v>85</v>
      </c>
      <c r="AV341" s="14" t="s">
        <v>85</v>
      </c>
      <c r="AW341" s="14" t="s">
        <v>37</v>
      </c>
      <c r="AX341" s="14" t="s">
        <v>75</v>
      </c>
      <c r="AY341" s="246" t="s">
        <v>122</v>
      </c>
    </row>
    <row r="342" s="14" customFormat="1">
      <c r="A342" s="14"/>
      <c r="B342" s="236"/>
      <c r="C342" s="237"/>
      <c r="D342" s="227" t="s">
        <v>142</v>
      </c>
      <c r="E342" s="238" t="s">
        <v>19</v>
      </c>
      <c r="F342" s="239" t="s">
        <v>517</v>
      </c>
      <c r="G342" s="237"/>
      <c r="H342" s="240">
        <v>2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142</v>
      </c>
      <c r="AU342" s="246" t="s">
        <v>85</v>
      </c>
      <c r="AV342" s="14" t="s">
        <v>85</v>
      </c>
      <c r="AW342" s="14" t="s">
        <v>37</v>
      </c>
      <c r="AX342" s="14" t="s">
        <v>75</v>
      </c>
      <c r="AY342" s="246" t="s">
        <v>122</v>
      </c>
    </row>
    <row r="343" s="15" customFormat="1">
      <c r="A343" s="15"/>
      <c r="B343" s="247"/>
      <c r="C343" s="248"/>
      <c r="D343" s="227" t="s">
        <v>142</v>
      </c>
      <c r="E343" s="249" t="s">
        <v>19</v>
      </c>
      <c r="F343" s="250" t="s">
        <v>151</v>
      </c>
      <c r="G343" s="248"/>
      <c r="H343" s="251">
        <v>335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7" t="s">
        <v>142</v>
      </c>
      <c r="AU343" s="257" t="s">
        <v>85</v>
      </c>
      <c r="AV343" s="15" t="s">
        <v>129</v>
      </c>
      <c r="AW343" s="15" t="s">
        <v>37</v>
      </c>
      <c r="AX343" s="15" t="s">
        <v>83</v>
      </c>
      <c r="AY343" s="257" t="s">
        <v>122</v>
      </c>
    </row>
    <row r="344" s="2" customFormat="1" ht="16.5" customHeight="1">
      <c r="A344" s="41"/>
      <c r="B344" s="42"/>
      <c r="C344" s="269" t="s">
        <v>518</v>
      </c>
      <c r="D344" s="269" t="s">
        <v>261</v>
      </c>
      <c r="E344" s="270" t="s">
        <v>519</v>
      </c>
      <c r="F344" s="271" t="s">
        <v>520</v>
      </c>
      <c r="G344" s="272" t="s">
        <v>178</v>
      </c>
      <c r="H344" s="273">
        <v>15.75</v>
      </c>
      <c r="I344" s="274"/>
      <c r="J344" s="275">
        <f>ROUND(I344*H344,2)</f>
        <v>0</v>
      </c>
      <c r="K344" s="271" t="s">
        <v>128</v>
      </c>
      <c r="L344" s="276"/>
      <c r="M344" s="277" t="s">
        <v>19</v>
      </c>
      <c r="N344" s="278" t="s">
        <v>46</v>
      </c>
      <c r="O344" s="87"/>
      <c r="P344" s="216">
        <f>O344*H344</f>
        <v>0</v>
      </c>
      <c r="Q344" s="216">
        <v>0.080000000000000002</v>
      </c>
      <c r="R344" s="216">
        <f>Q344*H344</f>
        <v>1.26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169</v>
      </c>
      <c r="AT344" s="218" t="s">
        <v>261</v>
      </c>
      <c r="AU344" s="218" t="s">
        <v>85</v>
      </c>
      <c r="AY344" s="20" t="s">
        <v>122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83</v>
      </c>
      <c r="BK344" s="219">
        <f>ROUND(I344*H344,2)</f>
        <v>0</v>
      </c>
      <c r="BL344" s="20" t="s">
        <v>129</v>
      </c>
      <c r="BM344" s="218" t="s">
        <v>521</v>
      </c>
    </row>
    <row r="345" s="13" customFormat="1">
      <c r="A345" s="13"/>
      <c r="B345" s="225"/>
      <c r="C345" s="226"/>
      <c r="D345" s="227" t="s">
        <v>142</v>
      </c>
      <c r="E345" s="228" t="s">
        <v>19</v>
      </c>
      <c r="F345" s="229" t="s">
        <v>143</v>
      </c>
      <c r="G345" s="226"/>
      <c r="H345" s="228" t="s">
        <v>19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142</v>
      </c>
      <c r="AU345" s="235" t="s">
        <v>85</v>
      </c>
      <c r="AV345" s="13" t="s">
        <v>83</v>
      </c>
      <c r="AW345" s="13" t="s">
        <v>37</v>
      </c>
      <c r="AX345" s="13" t="s">
        <v>75</v>
      </c>
      <c r="AY345" s="235" t="s">
        <v>122</v>
      </c>
    </row>
    <row r="346" s="14" customFormat="1">
      <c r="A346" s="14"/>
      <c r="B346" s="236"/>
      <c r="C346" s="237"/>
      <c r="D346" s="227" t="s">
        <v>142</v>
      </c>
      <c r="E346" s="238" t="s">
        <v>19</v>
      </c>
      <c r="F346" s="239" t="s">
        <v>515</v>
      </c>
      <c r="G346" s="237"/>
      <c r="H346" s="240">
        <v>15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142</v>
      </c>
      <c r="AU346" s="246" t="s">
        <v>85</v>
      </c>
      <c r="AV346" s="14" t="s">
        <v>85</v>
      </c>
      <c r="AW346" s="14" t="s">
        <v>37</v>
      </c>
      <c r="AX346" s="14" t="s">
        <v>75</v>
      </c>
      <c r="AY346" s="246" t="s">
        <v>122</v>
      </c>
    </row>
    <row r="347" s="16" customFormat="1">
      <c r="A347" s="16"/>
      <c r="B347" s="258"/>
      <c r="C347" s="259"/>
      <c r="D347" s="227" t="s">
        <v>142</v>
      </c>
      <c r="E347" s="260" t="s">
        <v>19</v>
      </c>
      <c r="F347" s="261" t="s">
        <v>197</v>
      </c>
      <c r="G347" s="259"/>
      <c r="H347" s="262">
        <v>15</v>
      </c>
      <c r="I347" s="263"/>
      <c r="J347" s="259"/>
      <c r="K347" s="259"/>
      <c r="L347" s="264"/>
      <c r="M347" s="265"/>
      <c r="N347" s="266"/>
      <c r="O347" s="266"/>
      <c r="P347" s="266"/>
      <c r="Q347" s="266"/>
      <c r="R347" s="266"/>
      <c r="S347" s="266"/>
      <c r="T347" s="267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68" t="s">
        <v>142</v>
      </c>
      <c r="AU347" s="268" t="s">
        <v>85</v>
      </c>
      <c r="AV347" s="16" t="s">
        <v>137</v>
      </c>
      <c r="AW347" s="16" t="s">
        <v>37</v>
      </c>
      <c r="AX347" s="16" t="s">
        <v>75</v>
      </c>
      <c r="AY347" s="268" t="s">
        <v>122</v>
      </c>
    </row>
    <row r="348" s="14" customFormat="1">
      <c r="A348" s="14"/>
      <c r="B348" s="236"/>
      <c r="C348" s="237"/>
      <c r="D348" s="227" t="s">
        <v>142</v>
      </c>
      <c r="E348" s="238" t="s">
        <v>19</v>
      </c>
      <c r="F348" s="239" t="s">
        <v>522</v>
      </c>
      <c r="G348" s="237"/>
      <c r="H348" s="240">
        <v>15.75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142</v>
      </c>
      <c r="AU348" s="246" t="s">
        <v>85</v>
      </c>
      <c r="AV348" s="14" t="s">
        <v>85</v>
      </c>
      <c r="AW348" s="14" t="s">
        <v>37</v>
      </c>
      <c r="AX348" s="14" t="s">
        <v>83</v>
      </c>
      <c r="AY348" s="246" t="s">
        <v>122</v>
      </c>
    </row>
    <row r="349" s="2" customFormat="1" ht="16.5" customHeight="1">
      <c r="A349" s="41"/>
      <c r="B349" s="42"/>
      <c r="C349" s="269" t="s">
        <v>523</v>
      </c>
      <c r="D349" s="269" t="s">
        <v>261</v>
      </c>
      <c r="E349" s="270" t="s">
        <v>524</v>
      </c>
      <c r="F349" s="271" t="s">
        <v>525</v>
      </c>
      <c r="G349" s="272" t="s">
        <v>178</v>
      </c>
      <c r="H349" s="273">
        <v>333.89999999999998</v>
      </c>
      <c r="I349" s="274"/>
      <c r="J349" s="275">
        <f>ROUND(I349*H349,2)</f>
        <v>0</v>
      </c>
      <c r="K349" s="271" t="s">
        <v>128</v>
      </c>
      <c r="L349" s="276"/>
      <c r="M349" s="277" t="s">
        <v>19</v>
      </c>
      <c r="N349" s="278" t="s">
        <v>46</v>
      </c>
      <c r="O349" s="87"/>
      <c r="P349" s="216">
        <f>O349*H349</f>
        <v>0</v>
      </c>
      <c r="Q349" s="216">
        <v>0.055</v>
      </c>
      <c r="R349" s="216">
        <f>Q349*H349</f>
        <v>18.3645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169</v>
      </c>
      <c r="AT349" s="218" t="s">
        <v>261</v>
      </c>
      <c r="AU349" s="218" t="s">
        <v>85</v>
      </c>
      <c r="AY349" s="20" t="s">
        <v>122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83</v>
      </c>
      <c r="BK349" s="219">
        <f>ROUND(I349*H349,2)</f>
        <v>0</v>
      </c>
      <c r="BL349" s="20" t="s">
        <v>129</v>
      </c>
      <c r="BM349" s="218" t="s">
        <v>526</v>
      </c>
    </row>
    <row r="350" s="13" customFormat="1">
      <c r="A350" s="13"/>
      <c r="B350" s="225"/>
      <c r="C350" s="226"/>
      <c r="D350" s="227" t="s">
        <v>142</v>
      </c>
      <c r="E350" s="228" t="s">
        <v>19</v>
      </c>
      <c r="F350" s="229" t="s">
        <v>143</v>
      </c>
      <c r="G350" s="226"/>
      <c r="H350" s="228" t="s">
        <v>19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142</v>
      </c>
      <c r="AU350" s="235" t="s">
        <v>85</v>
      </c>
      <c r="AV350" s="13" t="s">
        <v>83</v>
      </c>
      <c r="AW350" s="13" t="s">
        <v>37</v>
      </c>
      <c r="AX350" s="13" t="s">
        <v>75</v>
      </c>
      <c r="AY350" s="235" t="s">
        <v>122</v>
      </c>
    </row>
    <row r="351" s="14" customFormat="1">
      <c r="A351" s="14"/>
      <c r="B351" s="236"/>
      <c r="C351" s="237"/>
      <c r="D351" s="227" t="s">
        <v>142</v>
      </c>
      <c r="E351" s="238" t="s">
        <v>19</v>
      </c>
      <c r="F351" s="239" t="s">
        <v>516</v>
      </c>
      <c r="G351" s="237"/>
      <c r="H351" s="240">
        <v>318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142</v>
      </c>
      <c r="AU351" s="246" t="s">
        <v>85</v>
      </c>
      <c r="AV351" s="14" t="s">
        <v>85</v>
      </c>
      <c r="AW351" s="14" t="s">
        <v>37</v>
      </c>
      <c r="AX351" s="14" t="s">
        <v>75</v>
      </c>
      <c r="AY351" s="246" t="s">
        <v>122</v>
      </c>
    </row>
    <row r="352" s="16" customFormat="1">
      <c r="A352" s="16"/>
      <c r="B352" s="258"/>
      <c r="C352" s="259"/>
      <c r="D352" s="227" t="s">
        <v>142</v>
      </c>
      <c r="E352" s="260" t="s">
        <v>19</v>
      </c>
      <c r="F352" s="261" t="s">
        <v>197</v>
      </c>
      <c r="G352" s="259"/>
      <c r="H352" s="262">
        <v>318</v>
      </c>
      <c r="I352" s="263"/>
      <c r="J352" s="259"/>
      <c r="K352" s="259"/>
      <c r="L352" s="264"/>
      <c r="M352" s="265"/>
      <c r="N352" s="266"/>
      <c r="O352" s="266"/>
      <c r="P352" s="266"/>
      <c r="Q352" s="266"/>
      <c r="R352" s="266"/>
      <c r="S352" s="266"/>
      <c r="T352" s="267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68" t="s">
        <v>142</v>
      </c>
      <c r="AU352" s="268" t="s">
        <v>85</v>
      </c>
      <c r="AV352" s="16" t="s">
        <v>137</v>
      </c>
      <c r="AW352" s="16" t="s">
        <v>37</v>
      </c>
      <c r="AX352" s="16" t="s">
        <v>75</v>
      </c>
      <c r="AY352" s="268" t="s">
        <v>122</v>
      </c>
    </row>
    <row r="353" s="14" customFormat="1">
      <c r="A353" s="14"/>
      <c r="B353" s="236"/>
      <c r="C353" s="237"/>
      <c r="D353" s="227" t="s">
        <v>142</v>
      </c>
      <c r="E353" s="238" t="s">
        <v>19</v>
      </c>
      <c r="F353" s="239" t="s">
        <v>527</v>
      </c>
      <c r="G353" s="237"/>
      <c r="H353" s="240">
        <v>333.89999999999998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6" t="s">
        <v>142</v>
      </c>
      <c r="AU353" s="246" t="s">
        <v>85</v>
      </c>
      <c r="AV353" s="14" t="s">
        <v>85</v>
      </c>
      <c r="AW353" s="14" t="s">
        <v>37</v>
      </c>
      <c r="AX353" s="14" t="s">
        <v>83</v>
      </c>
      <c r="AY353" s="246" t="s">
        <v>122</v>
      </c>
    </row>
    <row r="354" s="2" customFormat="1" ht="16.5" customHeight="1">
      <c r="A354" s="41"/>
      <c r="B354" s="42"/>
      <c r="C354" s="269" t="s">
        <v>528</v>
      </c>
      <c r="D354" s="269" t="s">
        <v>261</v>
      </c>
      <c r="E354" s="270" t="s">
        <v>529</v>
      </c>
      <c r="F354" s="271" t="s">
        <v>530</v>
      </c>
      <c r="G354" s="272" t="s">
        <v>178</v>
      </c>
      <c r="H354" s="273">
        <v>2</v>
      </c>
      <c r="I354" s="274"/>
      <c r="J354" s="275">
        <f>ROUND(I354*H354,2)</f>
        <v>0</v>
      </c>
      <c r="K354" s="271" t="s">
        <v>128</v>
      </c>
      <c r="L354" s="276"/>
      <c r="M354" s="277" t="s">
        <v>19</v>
      </c>
      <c r="N354" s="278" t="s">
        <v>46</v>
      </c>
      <c r="O354" s="87"/>
      <c r="P354" s="216">
        <f>O354*H354</f>
        <v>0</v>
      </c>
      <c r="Q354" s="216">
        <v>0.065670000000000006</v>
      </c>
      <c r="R354" s="216">
        <f>Q354*H354</f>
        <v>0.13134000000000001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169</v>
      </c>
      <c r="AT354" s="218" t="s">
        <v>261</v>
      </c>
      <c r="AU354" s="218" t="s">
        <v>85</v>
      </c>
      <c r="AY354" s="20" t="s">
        <v>122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83</v>
      </c>
      <c r="BK354" s="219">
        <f>ROUND(I354*H354,2)</f>
        <v>0</v>
      </c>
      <c r="BL354" s="20" t="s">
        <v>129</v>
      </c>
      <c r="BM354" s="218" t="s">
        <v>531</v>
      </c>
    </row>
    <row r="355" s="14" customFormat="1">
      <c r="A355" s="14"/>
      <c r="B355" s="236"/>
      <c r="C355" s="237"/>
      <c r="D355" s="227" t="s">
        <v>142</v>
      </c>
      <c r="E355" s="238" t="s">
        <v>19</v>
      </c>
      <c r="F355" s="239" t="s">
        <v>517</v>
      </c>
      <c r="G355" s="237"/>
      <c r="H355" s="240">
        <v>2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6" t="s">
        <v>142</v>
      </c>
      <c r="AU355" s="246" t="s">
        <v>85</v>
      </c>
      <c r="AV355" s="14" t="s">
        <v>85</v>
      </c>
      <c r="AW355" s="14" t="s">
        <v>37</v>
      </c>
      <c r="AX355" s="14" t="s">
        <v>83</v>
      </c>
      <c r="AY355" s="246" t="s">
        <v>122</v>
      </c>
    </row>
    <row r="356" s="2" customFormat="1" ht="24.15" customHeight="1">
      <c r="A356" s="41"/>
      <c r="B356" s="42"/>
      <c r="C356" s="207" t="s">
        <v>532</v>
      </c>
      <c r="D356" s="207" t="s">
        <v>124</v>
      </c>
      <c r="E356" s="208" t="s">
        <v>533</v>
      </c>
      <c r="F356" s="209" t="s">
        <v>534</v>
      </c>
      <c r="G356" s="210" t="s">
        <v>178</v>
      </c>
      <c r="H356" s="211">
        <v>201</v>
      </c>
      <c r="I356" s="212"/>
      <c r="J356" s="213">
        <f>ROUND(I356*H356,2)</f>
        <v>0</v>
      </c>
      <c r="K356" s="209" t="s">
        <v>128</v>
      </c>
      <c r="L356" s="47"/>
      <c r="M356" s="214" t="s">
        <v>19</v>
      </c>
      <c r="N356" s="215" t="s">
        <v>46</v>
      </c>
      <c r="O356" s="87"/>
      <c r="P356" s="216">
        <f>O356*H356</f>
        <v>0</v>
      </c>
      <c r="Q356" s="216">
        <v>0.12949959999999999</v>
      </c>
      <c r="R356" s="216">
        <f>Q356*H356</f>
        <v>26.029419599999997</v>
      </c>
      <c r="S356" s="216">
        <v>0</v>
      </c>
      <c r="T356" s="21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129</v>
      </c>
      <c r="AT356" s="218" t="s">
        <v>124</v>
      </c>
      <c r="AU356" s="218" t="s">
        <v>85</v>
      </c>
      <c r="AY356" s="20" t="s">
        <v>122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83</v>
      </c>
      <c r="BK356" s="219">
        <f>ROUND(I356*H356,2)</f>
        <v>0</v>
      </c>
      <c r="BL356" s="20" t="s">
        <v>129</v>
      </c>
      <c r="BM356" s="218" t="s">
        <v>535</v>
      </c>
    </row>
    <row r="357" s="2" customFormat="1">
      <c r="A357" s="41"/>
      <c r="B357" s="42"/>
      <c r="C357" s="43"/>
      <c r="D357" s="220" t="s">
        <v>131</v>
      </c>
      <c r="E357" s="43"/>
      <c r="F357" s="221" t="s">
        <v>536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131</v>
      </c>
      <c r="AU357" s="20" t="s">
        <v>85</v>
      </c>
    </row>
    <row r="358" s="13" customFormat="1">
      <c r="A358" s="13"/>
      <c r="B358" s="225"/>
      <c r="C358" s="226"/>
      <c r="D358" s="227" t="s">
        <v>142</v>
      </c>
      <c r="E358" s="228" t="s">
        <v>19</v>
      </c>
      <c r="F358" s="229" t="s">
        <v>143</v>
      </c>
      <c r="G358" s="226"/>
      <c r="H358" s="228" t="s">
        <v>19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142</v>
      </c>
      <c r="AU358" s="235" t="s">
        <v>85</v>
      </c>
      <c r="AV358" s="13" t="s">
        <v>83</v>
      </c>
      <c r="AW358" s="13" t="s">
        <v>37</v>
      </c>
      <c r="AX358" s="13" t="s">
        <v>75</v>
      </c>
      <c r="AY358" s="235" t="s">
        <v>122</v>
      </c>
    </row>
    <row r="359" s="14" customFormat="1">
      <c r="A359" s="14"/>
      <c r="B359" s="236"/>
      <c r="C359" s="237"/>
      <c r="D359" s="227" t="s">
        <v>142</v>
      </c>
      <c r="E359" s="238" t="s">
        <v>19</v>
      </c>
      <c r="F359" s="239" t="s">
        <v>537</v>
      </c>
      <c r="G359" s="237"/>
      <c r="H359" s="240">
        <v>201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142</v>
      </c>
      <c r="AU359" s="246" t="s">
        <v>85</v>
      </c>
      <c r="AV359" s="14" t="s">
        <v>85</v>
      </c>
      <c r="AW359" s="14" t="s">
        <v>37</v>
      </c>
      <c r="AX359" s="14" t="s">
        <v>83</v>
      </c>
      <c r="AY359" s="246" t="s">
        <v>122</v>
      </c>
    </row>
    <row r="360" s="2" customFormat="1" ht="16.5" customHeight="1">
      <c r="A360" s="41"/>
      <c r="B360" s="42"/>
      <c r="C360" s="269" t="s">
        <v>538</v>
      </c>
      <c r="D360" s="269" t="s">
        <v>261</v>
      </c>
      <c r="E360" s="270" t="s">
        <v>539</v>
      </c>
      <c r="F360" s="271" t="s">
        <v>540</v>
      </c>
      <c r="G360" s="272" t="s">
        <v>178</v>
      </c>
      <c r="H360" s="273">
        <v>205.02000000000001</v>
      </c>
      <c r="I360" s="274"/>
      <c r="J360" s="275">
        <f>ROUND(I360*H360,2)</f>
        <v>0</v>
      </c>
      <c r="K360" s="271" t="s">
        <v>128</v>
      </c>
      <c r="L360" s="276"/>
      <c r="M360" s="277" t="s">
        <v>19</v>
      </c>
      <c r="N360" s="278" t="s">
        <v>46</v>
      </c>
      <c r="O360" s="87"/>
      <c r="P360" s="216">
        <f>O360*H360</f>
        <v>0</v>
      </c>
      <c r="Q360" s="216">
        <v>0.044999999999999998</v>
      </c>
      <c r="R360" s="216">
        <f>Q360*H360</f>
        <v>9.2258999999999993</v>
      </c>
      <c r="S360" s="216">
        <v>0</v>
      </c>
      <c r="T360" s="21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169</v>
      </c>
      <c r="AT360" s="218" t="s">
        <v>261</v>
      </c>
      <c r="AU360" s="218" t="s">
        <v>85</v>
      </c>
      <c r="AY360" s="20" t="s">
        <v>122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83</v>
      </c>
      <c r="BK360" s="219">
        <f>ROUND(I360*H360,2)</f>
        <v>0</v>
      </c>
      <c r="BL360" s="20" t="s">
        <v>129</v>
      </c>
      <c r="BM360" s="218" t="s">
        <v>541</v>
      </c>
    </row>
    <row r="361" s="13" customFormat="1">
      <c r="A361" s="13"/>
      <c r="B361" s="225"/>
      <c r="C361" s="226"/>
      <c r="D361" s="227" t="s">
        <v>142</v>
      </c>
      <c r="E361" s="228" t="s">
        <v>19</v>
      </c>
      <c r="F361" s="229" t="s">
        <v>143</v>
      </c>
      <c r="G361" s="226"/>
      <c r="H361" s="228" t="s">
        <v>19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142</v>
      </c>
      <c r="AU361" s="235" t="s">
        <v>85</v>
      </c>
      <c r="AV361" s="13" t="s">
        <v>83</v>
      </c>
      <c r="AW361" s="13" t="s">
        <v>37</v>
      </c>
      <c r="AX361" s="13" t="s">
        <v>75</v>
      </c>
      <c r="AY361" s="235" t="s">
        <v>122</v>
      </c>
    </row>
    <row r="362" s="14" customFormat="1">
      <c r="A362" s="14"/>
      <c r="B362" s="236"/>
      <c r="C362" s="237"/>
      <c r="D362" s="227" t="s">
        <v>142</v>
      </c>
      <c r="E362" s="238" t="s">
        <v>19</v>
      </c>
      <c r="F362" s="239" t="s">
        <v>537</v>
      </c>
      <c r="G362" s="237"/>
      <c r="H362" s="240">
        <v>201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142</v>
      </c>
      <c r="AU362" s="246" t="s">
        <v>85</v>
      </c>
      <c r="AV362" s="14" t="s">
        <v>85</v>
      </c>
      <c r="AW362" s="14" t="s">
        <v>37</v>
      </c>
      <c r="AX362" s="14" t="s">
        <v>75</v>
      </c>
      <c r="AY362" s="246" t="s">
        <v>122</v>
      </c>
    </row>
    <row r="363" s="16" customFormat="1">
      <c r="A363" s="16"/>
      <c r="B363" s="258"/>
      <c r="C363" s="259"/>
      <c r="D363" s="227" t="s">
        <v>142</v>
      </c>
      <c r="E363" s="260" t="s">
        <v>19</v>
      </c>
      <c r="F363" s="261" t="s">
        <v>197</v>
      </c>
      <c r="G363" s="259"/>
      <c r="H363" s="262">
        <v>201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68" t="s">
        <v>142</v>
      </c>
      <c r="AU363" s="268" t="s">
        <v>85</v>
      </c>
      <c r="AV363" s="16" t="s">
        <v>137</v>
      </c>
      <c r="AW363" s="16" t="s">
        <v>37</v>
      </c>
      <c r="AX363" s="16" t="s">
        <v>75</v>
      </c>
      <c r="AY363" s="268" t="s">
        <v>122</v>
      </c>
    </row>
    <row r="364" s="14" customFormat="1">
      <c r="A364" s="14"/>
      <c r="B364" s="236"/>
      <c r="C364" s="237"/>
      <c r="D364" s="227" t="s">
        <v>142</v>
      </c>
      <c r="E364" s="238" t="s">
        <v>19</v>
      </c>
      <c r="F364" s="239" t="s">
        <v>542</v>
      </c>
      <c r="G364" s="237"/>
      <c r="H364" s="240">
        <v>205.02000000000001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142</v>
      </c>
      <c r="AU364" s="246" t="s">
        <v>85</v>
      </c>
      <c r="AV364" s="14" t="s">
        <v>85</v>
      </c>
      <c r="AW364" s="14" t="s">
        <v>37</v>
      </c>
      <c r="AX364" s="14" t="s">
        <v>83</v>
      </c>
      <c r="AY364" s="246" t="s">
        <v>122</v>
      </c>
    </row>
    <row r="365" s="2" customFormat="1" ht="16.5" customHeight="1">
      <c r="A365" s="41"/>
      <c r="B365" s="42"/>
      <c r="C365" s="207" t="s">
        <v>543</v>
      </c>
      <c r="D365" s="207" t="s">
        <v>124</v>
      </c>
      <c r="E365" s="208" t="s">
        <v>544</v>
      </c>
      <c r="F365" s="209" t="s">
        <v>545</v>
      </c>
      <c r="G365" s="210" t="s">
        <v>191</v>
      </c>
      <c r="H365" s="211">
        <v>17.353000000000002</v>
      </c>
      <c r="I365" s="212"/>
      <c r="J365" s="213">
        <f>ROUND(I365*H365,2)</f>
        <v>0</v>
      </c>
      <c r="K365" s="209" t="s">
        <v>128</v>
      </c>
      <c r="L365" s="47"/>
      <c r="M365" s="214" t="s">
        <v>19</v>
      </c>
      <c r="N365" s="215" t="s">
        <v>46</v>
      </c>
      <c r="O365" s="87"/>
      <c r="P365" s="216">
        <f>O365*H365</f>
        <v>0</v>
      </c>
      <c r="Q365" s="216">
        <v>2.2563399999999998</v>
      </c>
      <c r="R365" s="216">
        <f>Q365*H365</f>
        <v>39.154268019999996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129</v>
      </c>
      <c r="AT365" s="218" t="s">
        <v>124</v>
      </c>
      <c r="AU365" s="218" t="s">
        <v>85</v>
      </c>
      <c r="AY365" s="20" t="s">
        <v>122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83</v>
      </c>
      <c r="BK365" s="219">
        <f>ROUND(I365*H365,2)</f>
        <v>0</v>
      </c>
      <c r="BL365" s="20" t="s">
        <v>129</v>
      </c>
      <c r="BM365" s="218" t="s">
        <v>546</v>
      </c>
    </row>
    <row r="366" s="2" customFormat="1">
      <c r="A366" s="41"/>
      <c r="B366" s="42"/>
      <c r="C366" s="43"/>
      <c r="D366" s="220" t="s">
        <v>131</v>
      </c>
      <c r="E366" s="43"/>
      <c r="F366" s="221" t="s">
        <v>547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131</v>
      </c>
      <c r="AU366" s="20" t="s">
        <v>85</v>
      </c>
    </row>
    <row r="367" s="13" customFormat="1">
      <c r="A367" s="13"/>
      <c r="B367" s="225"/>
      <c r="C367" s="226"/>
      <c r="D367" s="227" t="s">
        <v>142</v>
      </c>
      <c r="E367" s="228" t="s">
        <v>19</v>
      </c>
      <c r="F367" s="229" t="s">
        <v>548</v>
      </c>
      <c r="G367" s="226"/>
      <c r="H367" s="228" t="s">
        <v>19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142</v>
      </c>
      <c r="AU367" s="235" t="s">
        <v>85</v>
      </c>
      <c r="AV367" s="13" t="s">
        <v>83</v>
      </c>
      <c r="AW367" s="13" t="s">
        <v>37</v>
      </c>
      <c r="AX367" s="13" t="s">
        <v>75</v>
      </c>
      <c r="AY367" s="235" t="s">
        <v>122</v>
      </c>
    </row>
    <row r="368" s="14" customFormat="1">
      <c r="A368" s="14"/>
      <c r="B368" s="236"/>
      <c r="C368" s="237"/>
      <c r="D368" s="227" t="s">
        <v>142</v>
      </c>
      <c r="E368" s="238" t="s">
        <v>19</v>
      </c>
      <c r="F368" s="239" t="s">
        <v>549</v>
      </c>
      <c r="G368" s="237"/>
      <c r="H368" s="240">
        <v>11.725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142</v>
      </c>
      <c r="AU368" s="246" t="s">
        <v>85</v>
      </c>
      <c r="AV368" s="14" t="s">
        <v>85</v>
      </c>
      <c r="AW368" s="14" t="s">
        <v>37</v>
      </c>
      <c r="AX368" s="14" t="s">
        <v>75</v>
      </c>
      <c r="AY368" s="246" t="s">
        <v>122</v>
      </c>
    </row>
    <row r="369" s="14" customFormat="1">
      <c r="A369" s="14"/>
      <c r="B369" s="236"/>
      <c r="C369" s="237"/>
      <c r="D369" s="227" t="s">
        <v>142</v>
      </c>
      <c r="E369" s="238" t="s">
        <v>19</v>
      </c>
      <c r="F369" s="239" t="s">
        <v>550</v>
      </c>
      <c r="G369" s="237"/>
      <c r="H369" s="240">
        <v>5.6280000000000001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142</v>
      </c>
      <c r="AU369" s="246" t="s">
        <v>85</v>
      </c>
      <c r="AV369" s="14" t="s">
        <v>85</v>
      </c>
      <c r="AW369" s="14" t="s">
        <v>37</v>
      </c>
      <c r="AX369" s="14" t="s">
        <v>75</v>
      </c>
      <c r="AY369" s="246" t="s">
        <v>122</v>
      </c>
    </row>
    <row r="370" s="15" customFormat="1">
      <c r="A370" s="15"/>
      <c r="B370" s="247"/>
      <c r="C370" s="248"/>
      <c r="D370" s="227" t="s">
        <v>142</v>
      </c>
      <c r="E370" s="249" t="s">
        <v>19</v>
      </c>
      <c r="F370" s="250" t="s">
        <v>151</v>
      </c>
      <c r="G370" s="248"/>
      <c r="H370" s="251">
        <v>17.353000000000002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7" t="s">
        <v>142</v>
      </c>
      <c r="AU370" s="257" t="s">
        <v>85</v>
      </c>
      <c r="AV370" s="15" t="s">
        <v>129</v>
      </c>
      <c r="AW370" s="15" t="s">
        <v>37</v>
      </c>
      <c r="AX370" s="15" t="s">
        <v>83</v>
      </c>
      <c r="AY370" s="257" t="s">
        <v>122</v>
      </c>
    </row>
    <row r="371" s="2" customFormat="1" ht="21.75" customHeight="1">
      <c r="A371" s="41"/>
      <c r="B371" s="42"/>
      <c r="C371" s="207" t="s">
        <v>551</v>
      </c>
      <c r="D371" s="207" t="s">
        <v>124</v>
      </c>
      <c r="E371" s="208" t="s">
        <v>552</v>
      </c>
      <c r="F371" s="209" t="s">
        <v>553</v>
      </c>
      <c r="G371" s="210" t="s">
        <v>178</v>
      </c>
      <c r="H371" s="211">
        <v>22</v>
      </c>
      <c r="I371" s="212"/>
      <c r="J371" s="213">
        <f>ROUND(I371*H371,2)</f>
        <v>0</v>
      </c>
      <c r="K371" s="209" t="s">
        <v>128</v>
      </c>
      <c r="L371" s="47"/>
      <c r="M371" s="214" t="s">
        <v>19</v>
      </c>
      <c r="N371" s="215" t="s">
        <v>46</v>
      </c>
      <c r="O371" s="87"/>
      <c r="P371" s="216">
        <f>O371*H371</f>
        <v>0</v>
      </c>
      <c r="Q371" s="216">
        <v>1.863E-06</v>
      </c>
      <c r="R371" s="216">
        <f>Q371*H371</f>
        <v>4.0985999999999997E-05</v>
      </c>
      <c r="S371" s="216">
        <v>0</v>
      </c>
      <c r="T371" s="21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8" t="s">
        <v>129</v>
      </c>
      <c r="AT371" s="218" t="s">
        <v>124</v>
      </c>
      <c r="AU371" s="218" t="s">
        <v>85</v>
      </c>
      <c r="AY371" s="20" t="s">
        <v>122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20" t="s">
        <v>83</v>
      </c>
      <c r="BK371" s="219">
        <f>ROUND(I371*H371,2)</f>
        <v>0</v>
      </c>
      <c r="BL371" s="20" t="s">
        <v>129</v>
      </c>
      <c r="BM371" s="218" t="s">
        <v>554</v>
      </c>
    </row>
    <row r="372" s="2" customFormat="1">
      <c r="A372" s="41"/>
      <c r="B372" s="42"/>
      <c r="C372" s="43"/>
      <c r="D372" s="220" t="s">
        <v>131</v>
      </c>
      <c r="E372" s="43"/>
      <c r="F372" s="221" t="s">
        <v>555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131</v>
      </c>
      <c r="AU372" s="20" t="s">
        <v>85</v>
      </c>
    </row>
    <row r="373" s="13" customFormat="1">
      <c r="A373" s="13"/>
      <c r="B373" s="225"/>
      <c r="C373" s="226"/>
      <c r="D373" s="227" t="s">
        <v>142</v>
      </c>
      <c r="E373" s="228" t="s">
        <v>19</v>
      </c>
      <c r="F373" s="229" t="s">
        <v>258</v>
      </c>
      <c r="G373" s="226"/>
      <c r="H373" s="228" t="s">
        <v>19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142</v>
      </c>
      <c r="AU373" s="235" t="s">
        <v>85</v>
      </c>
      <c r="AV373" s="13" t="s">
        <v>83</v>
      </c>
      <c r="AW373" s="13" t="s">
        <v>37</v>
      </c>
      <c r="AX373" s="13" t="s">
        <v>75</v>
      </c>
      <c r="AY373" s="235" t="s">
        <v>122</v>
      </c>
    </row>
    <row r="374" s="14" customFormat="1">
      <c r="A374" s="14"/>
      <c r="B374" s="236"/>
      <c r="C374" s="237"/>
      <c r="D374" s="227" t="s">
        <v>142</v>
      </c>
      <c r="E374" s="238" t="s">
        <v>19</v>
      </c>
      <c r="F374" s="239" t="s">
        <v>556</v>
      </c>
      <c r="G374" s="237"/>
      <c r="H374" s="240">
        <v>22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6" t="s">
        <v>142</v>
      </c>
      <c r="AU374" s="246" t="s">
        <v>85</v>
      </c>
      <c r="AV374" s="14" t="s">
        <v>85</v>
      </c>
      <c r="AW374" s="14" t="s">
        <v>37</v>
      </c>
      <c r="AX374" s="14" t="s">
        <v>83</v>
      </c>
      <c r="AY374" s="246" t="s">
        <v>122</v>
      </c>
    </row>
    <row r="375" s="2" customFormat="1" ht="24.15" customHeight="1">
      <c r="A375" s="41"/>
      <c r="B375" s="42"/>
      <c r="C375" s="207" t="s">
        <v>557</v>
      </c>
      <c r="D375" s="207" t="s">
        <v>124</v>
      </c>
      <c r="E375" s="208" t="s">
        <v>558</v>
      </c>
      <c r="F375" s="209" t="s">
        <v>559</v>
      </c>
      <c r="G375" s="210" t="s">
        <v>178</v>
      </c>
      <c r="H375" s="211">
        <v>22</v>
      </c>
      <c r="I375" s="212"/>
      <c r="J375" s="213">
        <f>ROUND(I375*H375,2)</f>
        <v>0</v>
      </c>
      <c r="K375" s="209" t="s">
        <v>128</v>
      </c>
      <c r="L375" s="47"/>
      <c r="M375" s="214" t="s">
        <v>19</v>
      </c>
      <c r="N375" s="215" t="s">
        <v>46</v>
      </c>
      <c r="O375" s="87"/>
      <c r="P375" s="216">
        <f>O375*H375</f>
        <v>0</v>
      </c>
      <c r="Q375" s="216">
        <v>0.0001103</v>
      </c>
      <c r="R375" s="216">
        <f>Q375*H375</f>
        <v>0.0024266000000000001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129</v>
      </c>
      <c r="AT375" s="218" t="s">
        <v>124</v>
      </c>
      <c r="AU375" s="218" t="s">
        <v>85</v>
      </c>
      <c r="AY375" s="20" t="s">
        <v>122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20" t="s">
        <v>83</v>
      </c>
      <c r="BK375" s="219">
        <f>ROUND(I375*H375,2)</f>
        <v>0</v>
      </c>
      <c r="BL375" s="20" t="s">
        <v>129</v>
      </c>
      <c r="BM375" s="218" t="s">
        <v>560</v>
      </c>
    </row>
    <row r="376" s="2" customFormat="1">
      <c r="A376" s="41"/>
      <c r="B376" s="42"/>
      <c r="C376" s="43"/>
      <c r="D376" s="220" t="s">
        <v>131</v>
      </c>
      <c r="E376" s="43"/>
      <c r="F376" s="221" t="s">
        <v>561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131</v>
      </c>
      <c r="AU376" s="20" t="s">
        <v>85</v>
      </c>
    </row>
    <row r="377" s="13" customFormat="1">
      <c r="A377" s="13"/>
      <c r="B377" s="225"/>
      <c r="C377" s="226"/>
      <c r="D377" s="227" t="s">
        <v>142</v>
      </c>
      <c r="E377" s="228" t="s">
        <v>19</v>
      </c>
      <c r="F377" s="229" t="s">
        <v>258</v>
      </c>
      <c r="G377" s="226"/>
      <c r="H377" s="228" t="s">
        <v>19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142</v>
      </c>
      <c r="AU377" s="235" t="s">
        <v>85</v>
      </c>
      <c r="AV377" s="13" t="s">
        <v>83</v>
      </c>
      <c r="AW377" s="13" t="s">
        <v>37</v>
      </c>
      <c r="AX377" s="13" t="s">
        <v>75</v>
      </c>
      <c r="AY377" s="235" t="s">
        <v>122</v>
      </c>
    </row>
    <row r="378" s="14" customFormat="1">
      <c r="A378" s="14"/>
      <c r="B378" s="236"/>
      <c r="C378" s="237"/>
      <c r="D378" s="227" t="s">
        <v>142</v>
      </c>
      <c r="E378" s="238" t="s">
        <v>19</v>
      </c>
      <c r="F378" s="239" t="s">
        <v>562</v>
      </c>
      <c r="G378" s="237"/>
      <c r="H378" s="240">
        <v>22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142</v>
      </c>
      <c r="AU378" s="246" t="s">
        <v>85</v>
      </c>
      <c r="AV378" s="14" t="s">
        <v>85</v>
      </c>
      <c r="AW378" s="14" t="s">
        <v>37</v>
      </c>
      <c r="AX378" s="14" t="s">
        <v>83</v>
      </c>
      <c r="AY378" s="246" t="s">
        <v>122</v>
      </c>
    </row>
    <row r="379" s="2" customFormat="1" ht="16.5" customHeight="1">
      <c r="A379" s="41"/>
      <c r="B379" s="42"/>
      <c r="C379" s="207" t="s">
        <v>563</v>
      </c>
      <c r="D379" s="207" t="s">
        <v>124</v>
      </c>
      <c r="E379" s="208" t="s">
        <v>564</v>
      </c>
      <c r="F379" s="209" t="s">
        <v>565</v>
      </c>
      <c r="G379" s="210" t="s">
        <v>127</v>
      </c>
      <c r="H379" s="211">
        <v>280</v>
      </c>
      <c r="I379" s="212"/>
      <c r="J379" s="213">
        <f>ROUND(I379*H379,2)</f>
        <v>0</v>
      </c>
      <c r="K379" s="209" t="s">
        <v>128</v>
      </c>
      <c r="L379" s="47"/>
      <c r="M379" s="214" t="s">
        <v>19</v>
      </c>
      <c r="N379" s="215" t="s">
        <v>46</v>
      </c>
      <c r="O379" s="87"/>
      <c r="P379" s="216">
        <f>O379*H379</f>
        <v>0</v>
      </c>
      <c r="Q379" s="216">
        <v>0.00035750000000000002</v>
      </c>
      <c r="R379" s="216">
        <f>Q379*H379</f>
        <v>0.10010000000000001</v>
      </c>
      <c r="S379" s="216">
        <v>0</v>
      </c>
      <c r="T379" s="21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8" t="s">
        <v>129</v>
      </c>
      <c r="AT379" s="218" t="s">
        <v>124</v>
      </c>
      <c r="AU379" s="218" t="s">
        <v>85</v>
      </c>
      <c r="AY379" s="20" t="s">
        <v>122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20" t="s">
        <v>83</v>
      </c>
      <c r="BK379" s="219">
        <f>ROUND(I379*H379,2)</f>
        <v>0</v>
      </c>
      <c r="BL379" s="20" t="s">
        <v>129</v>
      </c>
      <c r="BM379" s="218" t="s">
        <v>566</v>
      </c>
    </row>
    <row r="380" s="2" customFormat="1">
      <c r="A380" s="41"/>
      <c r="B380" s="42"/>
      <c r="C380" s="43"/>
      <c r="D380" s="220" t="s">
        <v>131</v>
      </c>
      <c r="E380" s="43"/>
      <c r="F380" s="221" t="s">
        <v>567</v>
      </c>
      <c r="G380" s="43"/>
      <c r="H380" s="43"/>
      <c r="I380" s="222"/>
      <c r="J380" s="43"/>
      <c r="K380" s="43"/>
      <c r="L380" s="47"/>
      <c r="M380" s="223"/>
      <c r="N380" s="22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131</v>
      </c>
      <c r="AU380" s="20" t="s">
        <v>85</v>
      </c>
    </row>
    <row r="381" s="14" customFormat="1">
      <c r="A381" s="14"/>
      <c r="B381" s="236"/>
      <c r="C381" s="237"/>
      <c r="D381" s="227" t="s">
        <v>142</v>
      </c>
      <c r="E381" s="238" t="s">
        <v>19</v>
      </c>
      <c r="F381" s="239" t="s">
        <v>568</v>
      </c>
      <c r="G381" s="237"/>
      <c r="H381" s="240">
        <v>280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142</v>
      </c>
      <c r="AU381" s="246" t="s">
        <v>85</v>
      </c>
      <c r="AV381" s="14" t="s">
        <v>85</v>
      </c>
      <c r="AW381" s="14" t="s">
        <v>37</v>
      </c>
      <c r="AX381" s="14" t="s">
        <v>83</v>
      </c>
      <c r="AY381" s="246" t="s">
        <v>122</v>
      </c>
    </row>
    <row r="382" s="2" customFormat="1" ht="16.5" customHeight="1">
      <c r="A382" s="41"/>
      <c r="B382" s="42"/>
      <c r="C382" s="207" t="s">
        <v>569</v>
      </c>
      <c r="D382" s="207" t="s">
        <v>124</v>
      </c>
      <c r="E382" s="208" t="s">
        <v>570</v>
      </c>
      <c r="F382" s="209" t="s">
        <v>571</v>
      </c>
      <c r="G382" s="210" t="s">
        <v>178</v>
      </c>
      <c r="H382" s="211">
        <v>22</v>
      </c>
      <c r="I382" s="212"/>
      <c r="J382" s="213">
        <f>ROUND(I382*H382,2)</f>
        <v>0</v>
      </c>
      <c r="K382" s="209" t="s">
        <v>128</v>
      </c>
      <c r="L382" s="47"/>
      <c r="M382" s="214" t="s">
        <v>19</v>
      </c>
      <c r="N382" s="215" t="s">
        <v>46</v>
      </c>
      <c r="O382" s="87"/>
      <c r="P382" s="216">
        <f>O382*H382</f>
        <v>0</v>
      </c>
      <c r="Q382" s="216">
        <v>0.29220869999999999</v>
      </c>
      <c r="R382" s="216">
        <f>Q382*H382</f>
        <v>6.4285914000000002</v>
      </c>
      <c r="S382" s="216">
        <v>0</v>
      </c>
      <c r="T382" s="21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8" t="s">
        <v>129</v>
      </c>
      <c r="AT382" s="218" t="s">
        <v>124</v>
      </c>
      <c r="AU382" s="218" t="s">
        <v>85</v>
      </c>
      <c r="AY382" s="20" t="s">
        <v>122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20" t="s">
        <v>83</v>
      </c>
      <c r="BK382" s="219">
        <f>ROUND(I382*H382,2)</f>
        <v>0</v>
      </c>
      <c r="BL382" s="20" t="s">
        <v>129</v>
      </c>
      <c r="BM382" s="218" t="s">
        <v>572</v>
      </c>
    </row>
    <row r="383" s="2" customFormat="1">
      <c r="A383" s="41"/>
      <c r="B383" s="42"/>
      <c r="C383" s="43"/>
      <c r="D383" s="220" t="s">
        <v>131</v>
      </c>
      <c r="E383" s="43"/>
      <c r="F383" s="221" t="s">
        <v>573</v>
      </c>
      <c r="G383" s="43"/>
      <c r="H383" s="43"/>
      <c r="I383" s="222"/>
      <c r="J383" s="43"/>
      <c r="K383" s="43"/>
      <c r="L383" s="47"/>
      <c r="M383" s="223"/>
      <c r="N383" s="22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131</v>
      </c>
      <c r="AU383" s="20" t="s">
        <v>85</v>
      </c>
    </row>
    <row r="384" s="13" customFormat="1">
      <c r="A384" s="13"/>
      <c r="B384" s="225"/>
      <c r="C384" s="226"/>
      <c r="D384" s="227" t="s">
        <v>142</v>
      </c>
      <c r="E384" s="228" t="s">
        <v>19</v>
      </c>
      <c r="F384" s="229" t="s">
        <v>574</v>
      </c>
      <c r="G384" s="226"/>
      <c r="H384" s="228" t="s">
        <v>19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142</v>
      </c>
      <c r="AU384" s="235" t="s">
        <v>85</v>
      </c>
      <c r="AV384" s="13" t="s">
        <v>83</v>
      </c>
      <c r="AW384" s="13" t="s">
        <v>37</v>
      </c>
      <c r="AX384" s="13" t="s">
        <v>75</v>
      </c>
      <c r="AY384" s="235" t="s">
        <v>122</v>
      </c>
    </row>
    <row r="385" s="14" customFormat="1">
      <c r="A385" s="14"/>
      <c r="B385" s="236"/>
      <c r="C385" s="237"/>
      <c r="D385" s="227" t="s">
        <v>142</v>
      </c>
      <c r="E385" s="238" t="s">
        <v>19</v>
      </c>
      <c r="F385" s="239" t="s">
        <v>575</v>
      </c>
      <c r="G385" s="237"/>
      <c r="H385" s="240">
        <v>1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142</v>
      </c>
      <c r="AU385" s="246" t="s">
        <v>85</v>
      </c>
      <c r="AV385" s="14" t="s">
        <v>85</v>
      </c>
      <c r="AW385" s="14" t="s">
        <v>37</v>
      </c>
      <c r="AX385" s="14" t="s">
        <v>75</v>
      </c>
      <c r="AY385" s="246" t="s">
        <v>122</v>
      </c>
    </row>
    <row r="386" s="14" customFormat="1">
      <c r="A386" s="14"/>
      <c r="B386" s="236"/>
      <c r="C386" s="237"/>
      <c r="D386" s="227" t="s">
        <v>142</v>
      </c>
      <c r="E386" s="238" t="s">
        <v>19</v>
      </c>
      <c r="F386" s="239" t="s">
        <v>576</v>
      </c>
      <c r="G386" s="237"/>
      <c r="H386" s="240">
        <v>1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142</v>
      </c>
      <c r="AU386" s="246" t="s">
        <v>85</v>
      </c>
      <c r="AV386" s="14" t="s">
        <v>85</v>
      </c>
      <c r="AW386" s="14" t="s">
        <v>37</v>
      </c>
      <c r="AX386" s="14" t="s">
        <v>75</v>
      </c>
      <c r="AY386" s="246" t="s">
        <v>122</v>
      </c>
    </row>
    <row r="387" s="14" customFormat="1">
      <c r="A387" s="14"/>
      <c r="B387" s="236"/>
      <c r="C387" s="237"/>
      <c r="D387" s="227" t="s">
        <v>142</v>
      </c>
      <c r="E387" s="238" t="s">
        <v>19</v>
      </c>
      <c r="F387" s="239" t="s">
        <v>577</v>
      </c>
      <c r="G387" s="237"/>
      <c r="H387" s="240">
        <v>20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142</v>
      </c>
      <c r="AU387" s="246" t="s">
        <v>85</v>
      </c>
      <c r="AV387" s="14" t="s">
        <v>85</v>
      </c>
      <c r="AW387" s="14" t="s">
        <v>37</v>
      </c>
      <c r="AX387" s="14" t="s">
        <v>75</v>
      </c>
      <c r="AY387" s="246" t="s">
        <v>122</v>
      </c>
    </row>
    <row r="388" s="15" customFormat="1">
      <c r="A388" s="15"/>
      <c r="B388" s="247"/>
      <c r="C388" s="248"/>
      <c r="D388" s="227" t="s">
        <v>142</v>
      </c>
      <c r="E388" s="249" t="s">
        <v>19</v>
      </c>
      <c r="F388" s="250" t="s">
        <v>151</v>
      </c>
      <c r="G388" s="248"/>
      <c r="H388" s="251">
        <v>22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7" t="s">
        <v>142</v>
      </c>
      <c r="AU388" s="257" t="s">
        <v>85</v>
      </c>
      <c r="AV388" s="15" t="s">
        <v>129</v>
      </c>
      <c r="AW388" s="15" t="s">
        <v>37</v>
      </c>
      <c r="AX388" s="15" t="s">
        <v>83</v>
      </c>
      <c r="AY388" s="257" t="s">
        <v>122</v>
      </c>
    </row>
    <row r="389" s="2" customFormat="1" ht="24.15" customHeight="1">
      <c r="A389" s="41"/>
      <c r="B389" s="42"/>
      <c r="C389" s="269" t="s">
        <v>578</v>
      </c>
      <c r="D389" s="269" t="s">
        <v>261</v>
      </c>
      <c r="E389" s="270" t="s">
        <v>579</v>
      </c>
      <c r="F389" s="271" t="s">
        <v>580</v>
      </c>
      <c r="G389" s="272" t="s">
        <v>439</v>
      </c>
      <c r="H389" s="273">
        <v>1</v>
      </c>
      <c r="I389" s="274"/>
      <c r="J389" s="275">
        <f>ROUND(I389*H389,2)</f>
        <v>0</v>
      </c>
      <c r="K389" s="271" t="s">
        <v>128</v>
      </c>
      <c r="L389" s="276"/>
      <c r="M389" s="277" t="s">
        <v>19</v>
      </c>
      <c r="N389" s="278" t="s">
        <v>46</v>
      </c>
      <c r="O389" s="87"/>
      <c r="P389" s="216">
        <f>O389*H389</f>
        <v>0</v>
      </c>
      <c r="Q389" s="216">
        <v>0.056300000000000003</v>
      </c>
      <c r="R389" s="216">
        <f>Q389*H389</f>
        <v>0.056300000000000003</v>
      </c>
      <c r="S389" s="216">
        <v>0</v>
      </c>
      <c r="T389" s="21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8" t="s">
        <v>169</v>
      </c>
      <c r="AT389" s="218" t="s">
        <v>261</v>
      </c>
      <c r="AU389" s="218" t="s">
        <v>85</v>
      </c>
      <c r="AY389" s="20" t="s">
        <v>122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20" t="s">
        <v>83</v>
      </c>
      <c r="BK389" s="219">
        <f>ROUND(I389*H389,2)</f>
        <v>0</v>
      </c>
      <c r="BL389" s="20" t="s">
        <v>129</v>
      </c>
      <c r="BM389" s="218" t="s">
        <v>581</v>
      </c>
    </row>
    <row r="390" s="14" customFormat="1">
      <c r="A390" s="14"/>
      <c r="B390" s="236"/>
      <c r="C390" s="237"/>
      <c r="D390" s="227" t="s">
        <v>142</v>
      </c>
      <c r="E390" s="238" t="s">
        <v>19</v>
      </c>
      <c r="F390" s="239" t="s">
        <v>575</v>
      </c>
      <c r="G390" s="237"/>
      <c r="H390" s="240">
        <v>1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142</v>
      </c>
      <c r="AU390" s="246" t="s">
        <v>85</v>
      </c>
      <c r="AV390" s="14" t="s">
        <v>85</v>
      </c>
      <c r="AW390" s="14" t="s">
        <v>37</v>
      </c>
      <c r="AX390" s="14" t="s">
        <v>83</v>
      </c>
      <c r="AY390" s="246" t="s">
        <v>122</v>
      </c>
    </row>
    <row r="391" s="2" customFormat="1" ht="21.75" customHeight="1">
      <c r="A391" s="41"/>
      <c r="B391" s="42"/>
      <c r="C391" s="269" t="s">
        <v>582</v>
      </c>
      <c r="D391" s="269" t="s">
        <v>261</v>
      </c>
      <c r="E391" s="270" t="s">
        <v>583</v>
      </c>
      <c r="F391" s="271" t="s">
        <v>584</v>
      </c>
      <c r="G391" s="272" t="s">
        <v>178</v>
      </c>
      <c r="H391" s="273">
        <v>20</v>
      </c>
      <c r="I391" s="274"/>
      <c r="J391" s="275">
        <f>ROUND(I391*H391,2)</f>
        <v>0</v>
      </c>
      <c r="K391" s="271" t="s">
        <v>128</v>
      </c>
      <c r="L391" s="276"/>
      <c r="M391" s="277" t="s">
        <v>19</v>
      </c>
      <c r="N391" s="278" t="s">
        <v>46</v>
      </c>
      <c r="O391" s="87"/>
      <c r="P391" s="216">
        <f>O391*H391</f>
        <v>0</v>
      </c>
      <c r="Q391" s="216">
        <v>0.092119999999999994</v>
      </c>
      <c r="R391" s="216">
        <f>Q391*H391</f>
        <v>1.8423999999999998</v>
      </c>
      <c r="S391" s="216">
        <v>0</v>
      </c>
      <c r="T391" s="21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169</v>
      </c>
      <c r="AT391" s="218" t="s">
        <v>261</v>
      </c>
      <c r="AU391" s="218" t="s">
        <v>85</v>
      </c>
      <c r="AY391" s="20" t="s">
        <v>122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83</v>
      </c>
      <c r="BK391" s="219">
        <f>ROUND(I391*H391,2)</f>
        <v>0</v>
      </c>
      <c r="BL391" s="20" t="s">
        <v>129</v>
      </c>
      <c r="BM391" s="218" t="s">
        <v>585</v>
      </c>
    </row>
    <row r="392" s="14" customFormat="1">
      <c r="A392" s="14"/>
      <c r="B392" s="236"/>
      <c r="C392" s="237"/>
      <c r="D392" s="227" t="s">
        <v>142</v>
      </c>
      <c r="E392" s="238" t="s">
        <v>19</v>
      </c>
      <c r="F392" s="239" t="s">
        <v>577</v>
      </c>
      <c r="G392" s="237"/>
      <c r="H392" s="240">
        <v>20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142</v>
      </c>
      <c r="AU392" s="246" t="s">
        <v>85</v>
      </c>
      <c r="AV392" s="14" t="s">
        <v>85</v>
      </c>
      <c r="AW392" s="14" t="s">
        <v>37</v>
      </c>
      <c r="AX392" s="14" t="s">
        <v>83</v>
      </c>
      <c r="AY392" s="246" t="s">
        <v>122</v>
      </c>
    </row>
    <row r="393" s="2" customFormat="1" ht="24.15" customHeight="1">
      <c r="A393" s="41"/>
      <c r="B393" s="42"/>
      <c r="C393" s="269" t="s">
        <v>586</v>
      </c>
      <c r="D393" s="269" t="s">
        <v>261</v>
      </c>
      <c r="E393" s="270" t="s">
        <v>587</v>
      </c>
      <c r="F393" s="271" t="s">
        <v>588</v>
      </c>
      <c r="G393" s="272" t="s">
        <v>178</v>
      </c>
      <c r="H393" s="273">
        <v>1</v>
      </c>
      <c r="I393" s="274"/>
      <c r="J393" s="275">
        <f>ROUND(I393*H393,2)</f>
        <v>0</v>
      </c>
      <c r="K393" s="271" t="s">
        <v>128</v>
      </c>
      <c r="L393" s="276"/>
      <c r="M393" s="277" t="s">
        <v>19</v>
      </c>
      <c r="N393" s="278" t="s">
        <v>46</v>
      </c>
      <c r="O393" s="87"/>
      <c r="P393" s="216">
        <f>O393*H393</f>
        <v>0</v>
      </c>
      <c r="Q393" s="216">
        <v>0.067400000000000002</v>
      </c>
      <c r="R393" s="216">
        <f>Q393*H393</f>
        <v>0.067400000000000002</v>
      </c>
      <c r="S393" s="216">
        <v>0</v>
      </c>
      <c r="T393" s="21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169</v>
      </c>
      <c r="AT393" s="218" t="s">
        <v>261</v>
      </c>
      <c r="AU393" s="218" t="s">
        <v>85</v>
      </c>
      <c r="AY393" s="20" t="s">
        <v>122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20" t="s">
        <v>83</v>
      </c>
      <c r="BK393" s="219">
        <f>ROUND(I393*H393,2)</f>
        <v>0</v>
      </c>
      <c r="BL393" s="20" t="s">
        <v>129</v>
      </c>
      <c r="BM393" s="218" t="s">
        <v>589</v>
      </c>
    </row>
    <row r="394" s="14" customFormat="1">
      <c r="A394" s="14"/>
      <c r="B394" s="236"/>
      <c r="C394" s="237"/>
      <c r="D394" s="227" t="s">
        <v>142</v>
      </c>
      <c r="E394" s="238" t="s">
        <v>19</v>
      </c>
      <c r="F394" s="239" t="s">
        <v>576</v>
      </c>
      <c r="G394" s="237"/>
      <c r="H394" s="240">
        <v>1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142</v>
      </c>
      <c r="AU394" s="246" t="s">
        <v>85</v>
      </c>
      <c r="AV394" s="14" t="s">
        <v>85</v>
      </c>
      <c r="AW394" s="14" t="s">
        <v>37</v>
      </c>
      <c r="AX394" s="14" t="s">
        <v>83</v>
      </c>
      <c r="AY394" s="246" t="s">
        <v>122</v>
      </c>
    </row>
    <row r="395" s="2" customFormat="1" ht="16.5" customHeight="1">
      <c r="A395" s="41"/>
      <c r="B395" s="42"/>
      <c r="C395" s="269" t="s">
        <v>590</v>
      </c>
      <c r="D395" s="269" t="s">
        <v>261</v>
      </c>
      <c r="E395" s="270" t="s">
        <v>591</v>
      </c>
      <c r="F395" s="271" t="s">
        <v>592</v>
      </c>
      <c r="G395" s="272" t="s">
        <v>439</v>
      </c>
      <c r="H395" s="273">
        <v>4</v>
      </c>
      <c r="I395" s="274"/>
      <c r="J395" s="275">
        <f>ROUND(I395*H395,2)</f>
        <v>0</v>
      </c>
      <c r="K395" s="271" t="s">
        <v>128</v>
      </c>
      <c r="L395" s="276"/>
      <c r="M395" s="277" t="s">
        <v>19</v>
      </c>
      <c r="N395" s="278" t="s">
        <v>46</v>
      </c>
      <c r="O395" s="87"/>
      <c r="P395" s="216">
        <f>O395*H395</f>
        <v>0</v>
      </c>
      <c r="Q395" s="216">
        <v>0.0061999999999999998</v>
      </c>
      <c r="R395" s="216">
        <f>Q395*H395</f>
        <v>0.024799999999999999</v>
      </c>
      <c r="S395" s="216">
        <v>0</v>
      </c>
      <c r="T395" s="217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8" t="s">
        <v>169</v>
      </c>
      <c r="AT395" s="218" t="s">
        <v>261</v>
      </c>
      <c r="AU395" s="218" t="s">
        <v>85</v>
      </c>
      <c r="AY395" s="20" t="s">
        <v>122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20" t="s">
        <v>83</v>
      </c>
      <c r="BK395" s="219">
        <f>ROUND(I395*H395,2)</f>
        <v>0</v>
      </c>
      <c r="BL395" s="20" t="s">
        <v>129</v>
      </c>
      <c r="BM395" s="218" t="s">
        <v>593</v>
      </c>
    </row>
    <row r="396" s="14" customFormat="1">
      <c r="A396" s="14"/>
      <c r="B396" s="236"/>
      <c r="C396" s="237"/>
      <c r="D396" s="227" t="s">
        <v>142</v>
      </c>
      <c r="E396" s="238" t="s">
        <v>19</v>
      </c>
      <c r="F396" s="239" t="s">
        <v>594</v>
      </c>
      <c r="G396" s="237"/>
      <c r="H396" s="240">
        <v>4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142</v>
      </c>
      <c r="AU396" s="246" t="s">
        <v>85</v>
      </c>
      <c r="AV396" s="14" t="s">
        <v>85</v>
      </c>
      <c r="AW396" s="14" t="s">
        <v>37</v>
      </c>
      <c r="AX396" s="14" t="s">
        <v>83</v>
      </c>
      <c r="AY396" s="246" t="s">
        <v>122</v>
      </c>
    </row>
    <row r="397" s="2" customFormat="1" ht="33" customHeight="1">
      <c r="A397" s="41"/>
      <c r="B397" s="42"/>
      <c r="C397" s="207" t="s">
        <v>595</v>
      </c>
      <c r="D397" s="207" t="s">
        <v>124</v>
      </c>
      <c r="E397" s="208" t="s">
        <v>596</v>
      </c>
      <c r="F397" s="209" t="s">
        <v>597</v>
      </c>
      <c r="G397" s="210" t="s">
        <v>439</v>
      </c>
      <c r="H397" s="211">
        <v>8</v>
      </c>
      <c r="I397" s="212"/>
      <c r="J397" s="213">
        <f>ROUND(I397*H397,2)</f>
        <v>0</v>
      </c>
      <c r="K397" s="209" t="s">
        <v>128</v>
      </c>
      <c r="L397" s="47"/>
      <c r="M397" s="214" t="s">
        <v>19</v>
      </c>
      <c r="N397" s="215" t="s">
        <v>46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0.082000000000000003</v>
      </c>
      <c r="T397" s="217">
        <f>S397*H397</f>
        <v>0.65600000000000003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129</v>
      </c>
      <c r="AT397" s="218" t="s">
        <v>124</v>
      </c>
      <c r="AU397" s="218" t="s">
        <v>85</v>
      </c>
      <c r="AY397" s="20" t="s">
        <v>122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83</v>
      </c>
      <c r="BK397" s="219">
        <f>ROUND(I397*H397,2)</f>
        <v>0</v>
      </c>
      <c r="BL397" s="20" t="s">
        <v>129</v>
      </c>
      <c r="BM397" s="218" t="s">
        <v>598</v>
      </c>
    </row>
    <row r="398" s="2" customFormat="1">
      <c r="A398" s="41"/>
      <c r="B398" s="42"/>
      <c r="C398" s="43"/>
      <c r="D398" s="220" t="s">
        <v>131</v>
      </c>
      <c r="E398" s="43"/>
      <c r="F398" s="221" t="s">
        <v>599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131</v>
      </c>
      <c r="AU398" s="20" t="s">
        <v>85</v>
      </c>
    </row>
    <row r="399" s="13" customFormat="1">
      <c r="A399" s="13"/>
      <c r="B399" s="225"/>
      <c r="C399" s="226"/>
      <c r="D399" s="227" t="s">
        <v>142</v>
      </c>
      <c r="E399" s="228" t="s">
        <v>19</v>
      </c>
      <c r="F399" s="229" t="s">
        <v>143</v>
      </c>
      <c r="G399" s="226"/>
      <c r="H399" s="228" t="s">
        <v>19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142</v>
      </c>
      <c r="AU399" s="235" t="s">
        <v>85</v>
      </c>
      <c r="AV399" s="13" t="s">
        <v>83</v>
      </c>
      <c r="AW399" s="13" t="s">
        <v>37</v>
      </c>
      <c r="AX399" s="13" t="s">
        <v>75</v>
      </c>
      <c r="AY399" s="235" t="s">
        <v>122</v>
      </c>
    </row>
    <row r="400" s="14" customFormat="1">
      <c r="A400" s="14"/>
      <c r="B400" s="236"/>
      <c r="C400" s="237"/>
      <c r="D400" s="227" t="s">
        <v>142</v>
      </c>
      <c r="E400" s="238" t="s">
        <v>19</v>
      </c>
      <c r="F400" s="239" t="s">
        <v>600</v>
      </c>
      <c r="G400" s="237"/>
      <c r="H400" s="240">
        <v>2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142</v>
      </c>
      <c r="AU400" s="246" t="s">
        <v>85</v>
      </c>
      <c r="AV400" s="14" t="s">
        <v>85</v>
      </c>
      <c r="AW400" s="14" t="s">
        <v>37</v>
      </c>
      <c r="AX400" s="14" t="s">
        <v>75</v>
      </c>
      <c r="AY400" s="246" t="s">
        <v>122</v>
      </c>
    </row>
    <row r="401" s="14" customFormat="1">
      <c r="A401" s="14"/>
      <c r="B401" s="236"/>
      <c r="C401" s="237"/>
      <c r="D401" s="227" t="s">
        <v>142</v>
      </c>
      <c r="E401" s="238" t="s">
        <v>19</v>
      </c>
      <c r="F401" s="239" t="s">
        <v>601</v>
      </c>
      <c r="G401" s="237"/>
      <c r="H401" s="240">
        <v>2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142</v>
      </c>
      <c r="AU401" s="246" t="s">
        <v>85</v>
      </c>
      <c r="AV401" s="14" t="s">
        <v>85</v>
      </c>
      <c r="AW401" s="14" t="s">
        <v>37</v>
      </c>
      <c r="AX401" s="14" t="s">
        <v>75</v>
      </c>
      <c r="AY401" s="246" t="s">
        <v>122</v>
      </c>
    </row>
    <row r="402" s="14" customFormat="1">
      <c r="A402" s="14"/>
      <c r="B402" s="236"/>
      <c r="C402" s="237"/>
      <c r="D402" s="227" t="s">
        <v>142</v>
      </c>
      <c r="E402" s="238" t="s">
        <v>19</v>
      </c>
      <c r="F402" s="239" t="s">
        <v>602</v>
      </c>
      <c r="G402" s="237"/>
      <c r="H402" s="240">
        <v>2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142</v>
      </c>
      <c r="AU402" s="246" t="s">
        <v>85</v>
      </c>
      <c r="AV402" s="14" t="s">
        <v>85</v>
      </c>
      <c r="AW402" s="14" t="s">
        <v>37</v>
      </c>
      <c r="AX402" s="14" t="s">
        <v>75</v>
      </c>
      <c r="AY402" s="246" t="s">
        <v>122</v>
      </c>
    </row>
    <row r="403" s="14" customFormat="1">
      <c r="A403" s="14"/>
      <c r="B403" s="236"/>
      <c r="C403" s="237"/>
      <c r="D403" s="227" t="s">
        <v>142</v>
      </c>
      <c r="E403" s="238" t="s">
        <v>19</v>
      </c>
      <c r="F403" s="239" t="s">
        <v>603</v>
      </c>
      <c r="G403" s="237"/>
      <c r="H403" s="240">
        <v>2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142</v>
      </c>
      <c r="AU403" s="246" t="s">
        <v>85</v>
      </c>
      <c r="AV403" s="14" t="s">
        <v>85</v>
      </c>
      <c r="AW403" s="14" t="s">
        <v>37</v>
      </c>
      <c r="AX403" s="14" t="s">
        <v>75</v>
      </c>
      <c r="AY403" s="246" t="s">
        <v>122</v>
      </c>
    </row>
    <row r="404" s="15" customFormat="1">
      <c r="A404" s="15"/>
      <c r="B404" s="247"/>
      <c r="C404" s="248"/>
      <c r="D404" s="227" t="s">
        <v>142</v>
      </c>
      <c r="E404" s="249" t="s">
        <v>19</v>
      </c>
      <c r="F404" s="250" t="s">
        <v>151</v>
      </c>
      <c r="G404" s="248"/>
      <c r="H404" s="251">
        <v>8</v>
      </c>
      <c r="I404" s="252"/>
      <c r="J404" s="248"/>
      <c r="K404" s="248"/>
      <c r="L404" s="253"/>
      <c r="M404" s="254"/>
      <c r="N404" s="255"/>
      <c r="O404" s="255"/>
      <c r="P404" s="255"/>
      <c r="Q404" s="255"/>
      <c r="R404" s="255"/>
      <c r="S404" s="255"/>
      <c r="T404" s="256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7" t="s">
        <v>142</v>
      </c>
      <c r="AU404" s="257" t="s">
        <v>85</v>
      </c>
      <c r="AV404" s="15" t="s">
        <v>129</v>
      </c>
      <c r="AW404" s="15" t="s">
        <v>37</v>
      </c>
      <c r="AX404" s="15" t="s">
        <v>83</v>
      </c>
      <c r="AY404" s="257" t="s">
        <v>122</v>
      </c>
    </row>
    <row r="405" s="12" customFormat="1" ht="20.88" customHeight="1">
      <c r="A405" s="12"/>
      <c r="B405" s="191"/>
      <c r="C405" s="192"/>
      <c r="D405" s="193" t="s">
        <v>74</v>
      </c>
      <c r="E405" s="205" t="s">
        <v>604</v>
      </c>
      <c r="F405" s="205" t="s">
        <v>605</v>
      </c>
      <c r="G405" s="192"/>
      <c r="H405" s="192"/>
      <c r="I405" s="195"/>
      <c r="J405" s="206">
        <f>BK405</f>
        <v>0</v>
      </c>
      <c r="K405" s="192"/>
      <c r="L405" s="197"/>
      <c r="M405" s="198"/>
      <c r="N405" s="199"/>
      <c r="O405" s="199"/>
      <c r="P405" s="200">
        <f>SUM(P406:P418)</f>
        <v>0</v>
      </c>
      <c r="Q405" s="199"/>
      <c r="R405" s="200">
        <f>SUM(R406:R418)</f>
        <v>0</v>
      </c>
      <c r="S405" s="199"/>
      <c r="T405" s="201">
        <f>SUM(T406:T418)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2" t="s">
        <v>83</v>
      </c>
      <c r="AT405" s="203" t="s">
        <v>74</v>
      </c>
      <c r="AU405" s="203" t="s">
        <v>85</v>
      </c>
      <c r="AY405" s="202" t="s">
        <v>122</v>
      </c>
      <c r="BK405" s="204">
        <f>SUM(BK406:BK418)</f>
        <v>0</v>
      </c>
    </row>
    <row r="406" s="2" customFormat="1" ht="24.15" customHeight="1">
      <c r="A406" s="41"/>
      <c r="B406" s="42"/>
      <c r="C406" s="207" t="s">
        <v>606</v>
      </c>
      <c r="D406" s="207" t="s">
        <v>124</v>
      </c>
      <c r="E406" s="208" t="s">
        <v>607</v>
      </c>
      <c r="F406" s="209" t="s">
        <v>608</v>
      </c>
      <c r="G406" s="210" t="s">
        <v>241</v>
      </c>
      <c r="H406" s="211">
        <v>223.18100000000001</v>
      </c>
      <c r="I406" s="212"/>
      <c r="J406" s="213">
        <f>ROUND(I406*H406,2)</f>
        <v>0</v>
      </c>
      <c r="K406" s="209" t="s">
        <v>128</v>
      </c>
      <c r="L406" s="47"/>
      <c r="M406" s="214" t="s">
        <v>19</v>
      </c>
      <c r="N406" s="215" t="s">
        <v>46</v>
      </c>
      <c r="O406" s="87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129</v>
      </c>
      <c r="AT406" s="218" t="s">
        <v>124</v>
      </c>
      <c r="AU406" s="218" t="s">
        <v>137</v>
      </c>
      <c r="AY406" s="20" t="s">
        <v>122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83</v>
      </c>
      <c r="BK406" s="219">
        <f>ROUND(I406*H406,2)</f>
        <v>0</v>
      </c>
      <c r="BL406" s="20" t="s">
        <v>129</v>
      </c>
      <c r="BM406" s="218" t="s">
        <v>609</v>
      </c>
    </row>
    <row r="407" s="2" customFormat="1">
      <c r="A407" s="41"/>
      <c r="B407" s="42"/>
      <c r="C407" s="43"/>
      <c r="D407" s="220" t="s">
        <v>131</v>
      </c>
      <c r="E407" s="43"/>
      <c r="F407" s="221" t="s">
        <v>610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131</v>
      </c>
      <c r="AU407" s="20" t="s">
        <v>137</v>
      </c>
    </row>
    <row r="408" s="14" customFormat="1">
      <c r="A408" s="14"/>
      <c r="B408" s="236"/>
      <c r="C408" s="237"/>
      <c r="D408" s="227" t="s">
        <v>142</v>
      </c>
      <c r="E408" s="238" t="s">
        <v>19</v>
      </c>
      <c r="F408" s="239" t="s">
        <v>611</v>
      </c>
      <c r="G408" s="237"/>
      <c r="H408" s="240">
        <v>94.820999999999998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142</v>
      </c>
      <c r="AU408" s="246" t="s">
        <v>137</v>
      </c>
      <c r="AV408" s="14" t="s">
        <v>85</v>
      </c>
      <c r="AW408" s="14" t="s">
        <v>37</v>
      </c>
      <c r="AX408" s="14" t="s">
        <v>75</v>
      </c>
      <c r="AY408" s="246" t="s">
        <v>122</v>
      </c>
    </row>
    <row r="409" s="14" customFormat="1">
      <c r="A409" s="14"/>
      <c r="B409" s="236"/>
      <c r="C409" s="237"/>
      <c r="D409" s="227" t="s">
        <v>142</v>
      </c>
      <c r="E409" s="238" t="s">
        <v>19</v>
      </c>
      <c r="F409" s="239" t="s">
        <v>612</v>
      </c>
      <c r="G409" s="237"/>
      <c r="H409" s="240">
        <v>128.36000000000001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142</v>
      </c>
      <c r="AU409" s="246" t="s">
        <v>137</v>
      </c>
      <c r="AV409" s="14" t="s">
        <v>85</v>
      </c>
      <c r="AW409" s="14" t="s">
        <v>37</v>
      </c>
      <c r="AX409" s="14" t="s">
        <v>75</v>
      </c>
      <c r="AY409" s="246" t="s">
        <v>122</v>
      </c>
    </row>
    <row r="410" s="15" customFormat="1">
      <c r="A410" s="15"/>
      <c r="B410" s="247"/>
      <c r="C410" s="248"/>
      <c r="D410" s="227" t="s">
        <v>142</v>
      </c>
      <c r="E410" s="249" t="s">
        <v>19</v>
      </c>
      <c r="F410" s="250" t="s">
        <v>151</v>
      </c>
      <c r="G410" s="248"/>
      <c r="H410" s="251">
        <v>223.18100000000001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7" t="s">
        <v>142</v>
      </c>
      <c r="AU410" s="257" t="s">
        <v>137</v>
      </c>
      <c r="AV410" s="15" t="s">
        <v>129</v>
      </c>
      <c r="AW410" s="15" t="s">
        <v>37</v>
      </c>
      <c r="AX410" s="15" t="s">
        <v>83</v>
      </c>
      <c r="AY410" s="257" t="s">
        <v>122</v>
      </c>
    </row>
    <row r="411" s="2" customFormat="1" ht="24.15" customHeight="1">
      <c r="A411" s="41"/>
      <c r="B411" s="42"/>
      <c r="C411" s="207" t="s">
        <v>613</v>
      </c>
      <c r="D411" s="207" t="s">
        <v>124</v>
      </c>
      <c r="E411" s="208" t="s">
        <v>614</v>
      </c>
      <c r="F411" s="209" t="s">
        <v>615</v>
      </c>
      <c r="G411" s="210" t="s">
        <v>241</v>
      </c>
      <c r="H411" s="211">
        <v>2454.991</v>
      </c>
      <c r="I411" s="212"/>
      <c r="J411" s="213">
        <f>ROUND(I411*H411,2)</f>
        <v>0</v>
      </c>
      <c r="K411" s="209" t="s">
        <v>128</v>
      </c>
      <c r="L411" s="47"/>
      <c r="M411" s="214" t="s">
        <v>19</v>
      </c>
      <c r="N411" s="215" t="s">
        <v>46</v>
      </c>
      <c r="O411" s="87"/>
      <c r="P411" s="216">
        <f>O411*H411</f>
        <v>0</v>
      </c>
      <c r="Q411" s="216">
        <v>0</v>
      </c>
      <c r="R411" s="216">
        <f>Q411*H411</f>
        <v>0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129</v>
      </c>
      <c r="AT411" s="218" t="s">
        <v>124</v>
      </c>
      <c r="AU411" s="218" t="s">
        <v>137</v>
      </c>
      <c r="AY411" s="20" t="s">
        <v>122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20" t="s">
        <v>83</v>
      </c>
      <c r="BK411" s="219">
        <f>ROUND(I411*H411,2)</f>
        <v>0</v>
      </c>
      <c r="BL411" s="20" t="s">
        <v>129</v>
      </c>
      <c r="BM411" s="218" t="s">
        <v>616</v>
      </c>
    </row>
    <row r="412" s="2" customFormat="1">
      <c r="A412" s="41"/>
      <c r="B412" s="42"/>
      <c r="C412" s="43"/>
      <c r="D412" s="220" t="s">
        <v>131</v>
      </c>
      <c r="E412" s="43"/>
      <c r="F412" s="221" t="s">
        <v>617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131</v>
      </c>
      <c r="AU412" s="20" t="s">
        <v>137</v>
      </c>
    </row>
    <row r="413" s="14" customFormat="1">
      <c r="A413" s="14"/>
      <c r="B413" s="236"/>
      <c r="C413" s="237"/>
      <c r="D413" s="227" t="s">
        <v>142</v>
      </c>
      <c r="E413" s="238" t="s">
        <v>19</v>
      </c>
      <c r="F413" s="239" t="s">
        <v>618</v>
      </c>
      <c r="G413" s="237"/>
      <c r="H413" s="240">
        <v>2454.991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142</v>
      </c>
      <c r="AU413" s="246" t="s">
        <v>137</v>
      </c>
      <c r="AV413" s="14" t="s">
        <v>85</v>
      </c>
      <c r="AW413" s="14" t="s">
        <v>37</v>
      </c>
      <c r="AX413" s="14" t="s">
        <v>83</v>
      </c>
      <c r="AY413" s="246" t="s">
        <v>122</v>
      </c>
    </row>
    <row r="414" s="2" customFormat="1" ht="16.5" customHeight="1">
      <c r="A414" s="41"/>
      <c r="B414" s="42"/>
      <c r="C414" s="207" t="s">
        <v>619</v>
      </c>
      <c r="D414" s="207" t="s">
        <v>124</v>
      </c>
      <c r="E414" s="208" t="s">
        <v>620</v>
      </c>
      <c r="F414" s="209" t="s">
        <v>621</v>
      </c>
      <c r="G414" s="210" t="s">
        <v>241</v>
      </c>
      <c r="H414" s="211">
        <v>223.18100000000001</v>
      </c>
      <c r="I414" s="212"/>
      <c r="J414" s="213">
        <f>ROUND(I414*H414,2)</f>
        <v>0</v>
      </c>
      <c r="K414" s="209" t="s">
        <v>128</v>
      </c>
      <c r="L414" s="47"/>
      <c r="M414" s="214" t="s">
        <v>19</v>
      </c>
      <c r="N414" s="215" t="s">
        <v>46</v>
      </c>
      <c r="O414" s="87"/>
      <c r="P414" s="216">
        <f>O414*H414</f>
        <v>0</v>
      </c>
      <c r="Q414" s="216">
        <v>0</v>
      </c>
      <c r="R414" s="216">
        <f>Q414*H414</f>
        <v>0</v>
      </c>
      <c r="S414" s="216">
        <v>0</v>
      </c>
      <c r="T414" s="217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8" t="s">
        <v>129</v>
      </c>
      <c r="AT414" s="218" t="s">
        <v>124</v>
      </c>
      <c r="AU414" s="218" t="s">
        <v>137</v>
      </c>
      <c r="AY414" s="20" t="s">
        <v>122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20" t="s">
        <v>83</v>
      </c>
      <c r="BK414" s="219">
        <f>ROUND(I414*H414,2)</f>
        <v>0</v>
      </c>
      <c r="BL414" s="20" t="s">
        <v>129</v>
      </c>
      <c r="BM414" s="218" t="s">
        <v>622</v>
      </c>
    </row>
    <row r="415" s="2" customFormat="1">
      <c r="A415" s="41"/>
      <c r="B415" s="42"/>
      <c r="C415" s="43"/>
      <c r="D415" s="220" t="s">
        <v>131</v>
      </c>
      <c r="E415" s="43"/>
      <c r="F415" s="221" t="s">
        <v>623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131</v>
      </c>
      <c r="AU415" s="20" t="s">
        <v>137</v>
      </c>
    </row>
    <row r="416" s="14" customFormat="1">
      <c r="A416" s="14"/>
      <c r="B416" s="236"/>
      <c r="C416" s="237"/>
      <c r="D416" s="227" t="s">
        <v>142</v>
      </c>
      <c r="E416" s="238" t="s">
        <v>19</v>
      </c>
      <c r="F416" s="239" t="s">
        <v>611</v>
      </c>
      <c r="G416" s="237"/>
      <c r="H416" s="240">
        <v>94.820999999999998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142</v>
      </c>
      <c r="AU416" s="246" t="s">
        <v>137</v>
      </c>
      <c r="AV416" s="14" t="s">
        <v>85</v>
      </c>
      <c r="AW416" s="14" t="s">
        <v>37</v>
      </c>
      <c r="AX416" s="14" t="s">
        <v>75</v>
      </c>
      <c r="AY416" s="246" t="s">
        <v>122</v>
      </c>
    </row>
    <row r="417" s="14" customFormat="1">
      <c r="A417" s="14"/>
      <c r="B417" s="236"/>
      <c r="C417" s="237"/>
      <c r="D417" s="227" t="s">
        <v>142</v>
      </c>
      <c r="E417" s="238" t="s">
        <v>19</v>
      </c>
      <c r="F417" s="239" t="s">
        <v>612</v>
      </c>
      <c r="G417" s="237"/>
      <c r="H417" s="240">
        <v>128.36000000000001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6" t="s">
        <v>142</v>
      </c>
      <c r="AU417" s="246" t="s">
        <v>137</v>
      </c>
      <c r="AV417" s="14" t="s">
        <v>85</v>
      </c>
      <c r="AW417" s="14" t="s">
        <v>37</v>
      </c>
      <c r="AX417" s="14" t="s">
        <v>75</v>
      </c>
      <c r="AY417" s="246" t="s">
        <v>122</v>
      </c>
    </row>
    <row r="418" s="15" customFormat="1">
      <c r="A418" s="15"/>
      <c r="B418" s="247"/>
      <c r="C418" s="248"/>
      <c r="D418" s="227" t="s">
        <v>142</v>
      </c>
      <c r="E418" s="249" t="s">
        <v>19</v>
      </c>
      <c r="F418" s="250" t="s">
        <v>151</v>
      </c>
      <c r="G418" s="248"/>
      <c r="H418" s="251">
        <v>223.18100000000001</v>
      </c>
      <c r="I418" s="252"/>
      <c r="J418" s="248"/>
      <c r="K418" s="248"/>
      <c r="L418" s="253"/>
      <c r="M418" s="254"/>
      <c r="N418" s="255"/>
      <c r="O418" s="255"/>
      <c r="P418" s="255"/>
      <c r="Q418" s="255"/>
      <c r="R418" s="255"/>
      <c r="S418" s="255"/>
      <c r="T418" s="256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7" t="s">
        <v>142</v>
      </c>
      <c r="AU418" s="257" t="s">
        <v>137</v>
      </c>
      <c r="AV418" s="15" t="s">
        <v>129</v>
      </c>
      <c r="AW418" s="15" t="s">
        <v>37</v>
      </c>
      <c r="AX418" s="15" t="s">
        <v>83</v>
      </c>
      <c r="AY418" s="257" t="s">
        <v>122</v>
      </c>
    </row>
    <row r="419" s="12" customFormat="1" ht="22.8" customHeight="1">
      <c r="A419" s="12"/>
      <c r="B419" s="191"/>
      <c r="C419" s="192"/>
      <c r="D419" s="193" t="s">
        <v>74</v>
      </c>
      <c r="E419" s="205" t="s">
        <v>624</v>
      </c>
      <c r="F419" s="205" t="s">
        <v>625</v>
      </c>
      <c r="G419" s="192"/>
      <c r="H419" s="192"/>
      <c r="I419" s="195"/>
      <c r="J419" s="206">
        <f>BK419</f>
        <v>0</v>
      </c>
      <c r="K419" s="192"/>
      <c r="L419" s="197"/>
      <c r="M419" s="198"/>
      <c r="N419" s="199"/>
      <c r="O419" s="199"/>
      <c r="P419" s="200">
        <f>SUM(P420:P425)</f>
        <v>0</v>
      </c>
      <c r="Q419" s="199"/>
      <c r="R419" s="200">
        <f>SUM(R420:R425)</f>
        <v>0</v>
      </c>
      <c r="S419" s="199"/>
      <c r="T419" s="201">
        <f>SUM(T420:T425)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2" t="s">
        <v>83</v>
      </c>
      <c r="AT419" s="203" t="s">
        <v>74</v>
      </c>
      <c r="AU419" s="203" t="s">
        <v>83</v>
      </c>
      <c r="AY419" s="202" t="s">
        <v>122</v>
      </c>
      <c r="BK419" s="204">
        <f>SUM(BK420:BK425)</f>
        <v>0</v>
      </c>
    </row>
    <row r="420" s="2" customFormat="1" ht="24.15" customHeight="1">
      <c r="A420" s="41"/>
      <c r="B420" s="42"/>
      <c r="C420" s="207" t="s">
        <v>626</v>
      </c>
      <c r="D420" s="207" t="s">
        <v>124</v>
      </c>
      <c r="E420" s="208" t="s">
        <v>627</v>
      </c>
      <c r="F420" s="209" t="s">
        <v>628</v>
      </c>
      <c r="G420" s="210" t="s">
        <v>241</v>
      </c>
      <c r="H420" s="211">
        <v>94.820999999999998</v>
      </c>
      <c r="I420" s="212"/>
      <c r="J420" s="213">
        <f>ROUND(I420*H420,2)</f>
        <v>0</v>
      </c>
      <c r="K420" s="209" t="s">
        <v>128</v>
      </c>
      <c r="L420" s="47"/>
      <c r="M420" s="214" t="s">
        <v>19</v>
      </c>
      <c r="N420" s="215" t="s">
        <v>46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129</v>
      </c>
      <c r="AT420" s="218" t="s">
        <v>124</v>
      </c>
      <c r="AU420" s="218" t="s">
        <v>85</v>
      </c>
      <c r="AY420" s="20" t="s">
        <v>122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83</v>
      </c>
      <c r="BK420" s="219">
        <f>ROUND(I420*H420,2)</f>
        <v>0</v>
      </c>
      <c r="BL420" s="20" t="s">
        <v>129</v>
      </c>
      <c r="BM420" s="218" t="s">
        <v>629</v>
      </c>
    </row>
    <row r="421" s="2" customFormat="1">
      <c r="A421" s="41"/>
      <c r="B421" s="42"/>
      <c r="C421" s="43"/>
      <c r="D421" s="220" t="s">
        <v>131</v>
      </c>
      <c r="E421" s="43"/>
      <c r="F421" s="221" t="s">
        <v>630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131</v>
      </c>
      <c r="AU421" s="20" t="s">
        <v>85</v>
      </c>
    </row>
    <row r="422" s="14" customFormat="1">
      <c r="A422" s="14"/>
      <c r="B422" s="236"/>
      <c r="C422" s="237"/>
      <c r="D422" s="227" t="s">
        <v>142</v>
      </c>
      <c r="E422" s="238" t="s">
        <v>19</v>
      </c>
      <c r="F422" s="239" t="s">
        <v>611</v>
      </c>
      <c r="G422" s="237"/>
      <c r="H422" s="240">
        <v>94.820999999999998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142</v>
      </c>
      <c r="AU422" s="246" t="s">
        <v>85</v>
      </c>
      <c r="AV422" s="14" t="s">
        <v>85</v>
      </c>
      <c r="AW422" s="14" t="s">
        <v>37</v>
      </c>
      <c r="AX422" s="14" t="s">
        <v>83</v>
      </c>
      <c r="AY422" s="246" t="s">
        <v>122</v>
      </c>
    </row>
    <row r="423" s="2" customFormat="1" ht="24.15" customHeight="1">
      <c r="A423" s="41"/>
      <c r="B423" s="42"/>
      <c r="C423" s="207" t="s">
        <v>631</v>
      </c>
      <c r="D423" s="207" t="s">
        <v>124</v>
      </c>
      <c r="E423" s="208" t="s">
        <v>632</v>
      </c>
      <c r="F423" s="209" t="s">
        <v>633</v>
      </c>
      <c r="G423" s="210" t="s">
        <v>241</v>
      </c>
      <c r="H423" s="211">
        <v>128.36000000000001</v>
      </c>
      <c r="I423" s="212"/>
      <c r="J423" s="213">
        <f>ROUND(I423*H423,2)</f>
        <v>0</v>
      </c>
      <c r="K423" s="209" t="s">
        <v>128</v>
      </c>
      <c r="L423" s="47"/>
      <c r="M423" s="214" t="s">
        <v>19</v>
      </c>
      <c r="N423" s="215" t="s">
        <v>46</v>
      </c>
      <c r="O423" s="87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129</v>
      </c>
      <c r="AT423" s="218" t="s">
        <v>124</v>
      </c>
      <c r="AU423" s="218" t="s">
        <v>85</v>
      </c>
      <c r="AY423" s="20" t="s">
        <v>122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83</v>
      </c>
      <c r="BK423" s="219">
        <f>ROUND(I423*H423,2)</f>
        <v>0</v>
      </c>
      <c r="BL423" s="20" t="s">
        <v>129</v>
      </c>
      <c r="BM423" s="218" t="s">
        <v>634</v>
      </c>
    </row>
    <row r="424" s="2" customFormat="1">
      <c r="A424" s="41"/>
      <c r="B424" s="42"/>
      <c r="C424" s="43"/>
      <c r="D424" s="220" t="s">
        <v>131</v>
      </c>
      <c r="E424" s="43"/>
      <c r="F424" s="221" t="s">
        <v>635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131</v>
      </c>
      <c r="AU424" s="20" t="s">
        <v>85</v>
      </c>
    </row>
    <row r="425" s="14" customFormat="1">
      <c r="A425" s="14"/>
      <c r="B425" s="236"/>
      <c r="C425" s="237"/>
      <c r="D425" s="227" t="s">
        <v>142</v>
      </c>
      <c r="E425" s="238" t="s">
        <v>19</v>
      </c>
      <c r="F425" s="239" t="s">
        <v>612</v>
      </c>
      <c r="G425" s="237"/>
      <c r="H425" s="240">
        <v>128.36000000000001</v>
      </c>
      <c r="I425" s="241"/>
      <c r="J425" s="237"/>
      <c r="K425" s="237"/>
      <c r="L425" s="242"/>
      <c r="M425" s="243"/>
      <c r="N425" s="244"/>
      <c r="O425" s="244"/>
      <c r="P425" s="244"/>
      <c r="Q425" s="244"/>
      <c r="R425" s="244"/>
      <c r="S425" s="244"/>
      <c r="T425" s="24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142</v>
      </c>
      <c r="AU425" s="246" t="s">
        <v>85</v>
      </c>
      <c r="AV425" s="14" t="s">
        <v>85</v>
      </c>
      <c r="AW425" s="14" t="s">
        <v>37</v>
      </c>
      <c r="AX425" s="14" t="s">
        <v>83</v>
      </c>
      <c r="AY425" s="246" t="s">
        <v>122</v>
      </c>
    </row>
    <row r="426" s="12" customFormat="1" ht="22.8" customHeight="1">
      <c r="A426" s="12"/>
      <c r="B426" s="191"/>
      <c r="C426" s="192"/>
      <c r="D426" s="193" t="s">
        <v>74</v>
      </c>
      <c r="E426" s="205" t="s">
        <v>636</v>
      </c>
      <c r="F426" s="205" t="s">
        <v>637</v>
      </c>
      <c r="G426" s="192"/>
      <c r="H426" s="192"/>
      <c r="I426" s="195"/>
      <c r="J426" s="206">
        <f>BK426</f>
        <v>0</v>
      </c>
      <c r="K426" s="192"/>
      <c r="L426" s="197"/>
      <c r="M426" s="198"/>
      <c r="N426" s="199"/>
      <c r="O426" s="199"/>
      <c r="P426" s="200">
        <f>SUM(P427:P428)</f>
        <v>0</v>
      </c>
      <c r="Q426" s="199"/>
      <c r="R426" s="200">
        <f>SUM(R427:R428)</f>
        <v>0</v>
      </c>
      <c r="S426" s="199"/>
      <c r="T426" s="201">
        <f>SUM(T427:T428)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2" t="s">
        <v>83</v>
      </c>
      <c r="AT426" s="203" t="s">
        <v>74</v>
      </c>
      <c r="AU426" s="203" t="s">
        <v>83</v>
      </c>
      <c r="AY426" s="202" t="s">
        <v>122</v>
      </c>
      <c r="BK426" s="204">
        <f>SUM(BK427:BK428)</f>
        <v>0</v>
      </c>
    </row>
    <row r="427" s="2" customFormat="1" ht="24.15" customHeight="1">
      <c r="A427" s="41"/>
      <c r="B427" s="42"/>
      <c r="C427" s="207" t="s">
        <v>638</v>
      </c>
      <c r="D427" s="207" t="s">
        <v>124</v>
      </c>
      <c r="E427" s="208" t="s">
        <v>639</v>
      </c>
      <c r="F427" s="209" t="s">
        <v>640</v>
      </c>
      <c r="G427" s="210" t="s">
        <v>241</v>
      </c>
      <c r="H427" s="211">
        <v>642.01900000000001</v>
      </c>
      <c r="I427" s="212"/>
      <c r="J427" s="213">
        <f>ROUND(I427*H427,2)</f>
        <v>0</v>
      </c>
      <c r="K427" s="209" t="s">
        <v>128</v>
      </c>
      <c r="L427" s="47"/>
      <c r="M427" s="214" t="s">
        <v>19</v>
      </c>
      <c r="N427" s="215" t="s">
        <v>46</v>
      </c>
      <c r="O427" s="87"/>
      <c r="P427" s="216">
        <f>O427*H427</f>
        <v>0</v>
      </c>
      <c r="Q427" s="216">
        <v>0</v>
      </c>
      <c r="R427" s="216">
        <f>Q427*H427</f>
        <v>0</v>
      </c>
      <c r="S427" s="216">
        <v>0</v>
      </c>
      <c r="T427" s="21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8" t="s">
        <v>129</v>
      </c>
      <c r="AT427" s="218" t="s">
        <v>124</v>
      </c>
      <c r="AU427" s="218" t="s">
        <v>85</v>
      </c>
      <c r="AY427" s="20" t="s">
        <v>122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20" t="s">
        <v>83</v>
      </c>
      <c r="BK427" s="219">
        <f>ROUND(I427*H427,2)</f>
        <v>0</v>
      </c>
      <c r="BL427" s="20" t="s">
        <v>129</v>
      </c>
      <c r="BM427" s="218" t="s">
        <v>641</v>
      </c>
    </row>
    <row r="428" s="2" customFormat="1">
      <c r="A428" s="41"/>
      <c r="B428" s="42"/>
      <c r="C428" s="43"/>
      <c r="D428" s="220" t="s">
        <v>131</v>
      </c>
      <c r="E428" s="43"/>
      <c r="F428" s="221" t="s">
        <v>642</v>
      </c>
      <c r="G428" s="43"/>
      <c r="H428" s="43"/>
      <c r="I428" s="222"/>
      <c r="J428" s="43"/>
      <c r="K428" s="43"/>
      <c r="L428" s="47"/>
      <c r="M428" s="279"/>
      <c r="N428" s="280"/>
      <c r="O428" s="281"/>
      <c r="P428" s="281"/>
      <c r="Q428" s="281"/>
      <c r="R428" s="281"/>
      <c r="S428" s="281"/>
      <c r="T428" s="282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131</v>
      </c>
      <c r="AU428" s="20" t="s">
        <v>85</v>
      </c>
    </row>
    <row r="429" s="2" customFormat="1" ht="6.96" customHeight="1">
      <c r="A429" s="41"/>
      <c r="B429" s="62"/>
      <c r="C429" s="63"/>
      <c r="D429" s="63"/>
      <c r="E429" s="63"/>
      <c r="F429" s="63"/>
      <c r="G429" s="63"/>
      <c r="H429" s="63"/>
      <c r="I429" s="63"/>
      <c r="J429" s="63"/>
      <c r="K429" s="63"/>
      <c r="L429" s="47"/>
      <c r="M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</row>
  </sheetData>
  <sheetProtection sheet="1" autoFilter="0" formatColumns="0" formatRows="0" objects="1" scenarios="1" spinCount="100000" saltValue="D7hgfxqcLmdah73JR599ByI05LkLHmiIrMRd8injqERLkoFb5uceTajVwfpCFD0dS8Z8qaZbCCm9Dy+X5cgv0g==" hashValue="KMc7NW0KU0GFFFCfU9J7++iJuJfjhkVrvW92dD3qieNJpVzEqqv61Q8pZ+vX2Hn4NsAW8rDEZLeFiWDT0l9HMg==" algorithmName="SHA-512" password="CC35"/>
  <autoFilter ref="C88:K42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1211101"/>
    <hyperlink ref="F95" r:id="rId2" display="https://podminky.urs.cz/item/CS_URS_2024_02/111251101"/>
    <hyperlink ref="F97" r:id="rId3" display="https://podminky.urs.cz/item/CS_URS_2024_02/111301111"/>
    <hyperlink ref="F101" r:id="rId4" display="https://podminky.urs.cz/item/CS_URS_2024_02/113106123"/>
    <hyperlink ref="F107" r:id="rId5" display="https://podminky.urs.cz/item/CS_URS_2024_02/113106161"/>
    <hyperlink ref="F111" r:id="rId6" display="https://podminky.urs.cz/item/CS_URS_2024_02/113107141"/>
    <hyperlink ref="F113" r:id="rId7" display="https://podminky.urs.cz/item/CS_URS_2024_02/113107242"/>
    <hyperlink ref="F117" r:id="rId8" display="https://podminky.urs.cz/item/CS_URS_2024_02/113107330"/>
    <hyperlink ref="F121" r:id="rId9" display="https://podminky.urs.cz/item/CS_URS_2024_02/113201111"/>
    <hyperlink ref="F124" r:id="rId10" display="https://podminky.urs.cz/item/CS_URS_2024_02/113202111"/>
    <hyperlink ref="F128" r:id="rId11" display="https://podminky.urs.cz/item/CS_URS_2024_02/122251104"/>
    <hyperlink ref="F140" r:id="rId12" display="https://podminky.urs.cz/item/CS_URS_2024_02/129001101"/>
    <hyperlink ref="F143" r:id="rId13" display="https://podminky.urs.cz/item/CS_URS_2024_02/131251100"/>
    <hyperlink ref="F146" r:id="rId14" display="https://podminky.urs.cz/item/CS_URS_2024_02/132254102"/>
    <hyperlink ref="F152" r:id="rId15" display="https://podminky.urs.cz/item/CS_URS_2024_02/162751117"/>
    <hyperlink ref="F159" r:id="rId16" display="https://podminky.urs.cz/item/CS_URS_2024_02/162751119"/>
    <hyperlink ref="F167" r:id="rId17" display="https://podminky.urs.cz/item/CS_URS_2024_02/171201231"/>
    <hyperlink ref="F174" r:id="rId18" display="https://podminky.urs.cz/item/CS_URS_2024_02/171251201"/>
    <hyperlink ref="F181" r:id="rId19" display="https://podminky.urs.cz/item/CS_URS_2024_02/175151101"/>
    <hyperlink ref="F187" r:id="rId20" display="https://podminky.urs.cz/item/CS_URS_2024_02/175151201"/>
    <hyperlink ref="F194" r:id="rId21" display="https://podminky.urs.cz/item/CS_URS_2024_02/181351003"/>
    <hyperlink ref="F201" r:id="rId22" display="https://podminky.urs.cz/item/CS_URS_2024_02/181411131"/>
    <hyperlink ref="F207" r:id="rId23" display="https://podminky.urs.cz/item/CS_URS_2024_02/181951112"/>
    <hyperlink ref="F214" r:id="rId24" display="https://podminky.urs.cz/item/CS_URS_2024_02/212752112"/>
    <hyperlink ref="F218" r:id="rId25" display="https://podminky.urs.cz/item/CS_URS_2024_02/451573111"/>
    <hyperlink ref="F223" r:id="rId26" display="https://podminky.urs.cz/item/CS_URS_2024_02/452311151"/>
    <hyperlink ref="F227" r:id="rId27" display="https://podminky.urs.cz/item/CS_URS_2024_02/564851111"/>
    <hyperlink ref="F235" r:id="rId28" display="https://podminky.urs.cz/item/CS_URS_2024_02/564861111"/>
    <hyperlink ref="F242" r:id="rId29" display="https://podminky.urs.cz/item/CS_URS_2024_02/567122111"/>
    <hyperlink ref="F245" r:id="rId30" display="https://podminky.urs.cz/item/CS_URS_2024_02/567132112"/>
    <hyperlink ref="F248" r:id="rId31" display="https://podminky.urs.cz/item/CS_URS_2024_02/573211109"/>
    <hyperlink ref="F252" r:id="rId32" display="https://podminky.urs.cz/item/CS_URS_2024_02/577134141"/>
    <hyperlink ref="F256" r:id="rId33" display="https://podminky.urs.cz/item/CS_URS_2024_02/596211112"/>
    <hyperlink ref="F273" r:id="rId34" display="https://podminky.urs.cz/item/CS_URS_2024_02/596212211"/>
    <hyperlink ref="F301" r:id="rId35" display="https://podminky.urs.cz/item/CS_URS_2024_02/871310320"/>
    <hyperlink ref="F305" r:id="rId36" display="https://podminky.urs.cz/item/CS_URS_2024_02/877355211"/>
    <hyperlink ref="F312" r:id="rId37" display="https://podminky.urs.cz/item/CS_URS_2024_02/890211811"/>
    <hyperlink ref="F316" r:id="rId38" display="https://podminky.urs.cz/item/CS_URS_2024_02/895941367"/>
    <hyperlink ref="F321" r:id="rId39" display="https://podminky.urs.cz/item/CS_URS_2024_02/899132121"/>
    <hyperlink ref="F323" r:id="rId40" display="https://podminky.urs.cz/item/CS_URS_2024_02/899132212"/>
    <hyperlink ref="F326" r:id="rId41" display="https://podminky.urs.cz/item/CS_URS_2024_02/914111111"/>
    <hyperlink ref="F330" r:id="rId42" display="https://podminky.urs.cz/item/CS_URS_2024_02/914511111"/>
    <hyperlink ref="F333" r:id="rId43" display="https://podminky.urs.cz/item/CS_URS_2024_02/915121112"/>
    <hyperlink ref="F336" r:id="rId44" display="https://podminky.urs.cz/item/CS_URS_2024_02/915611111"/>
    <hyperlink ref="F338" r:id="rId45" display="https://podminky.urs.cz/item/CS_URS_2024_02/916132113"/>
    <hyperlink ref="F357" r:id="rId46" display="https://podminky.urs.cz/item/CS_URS_2024_02/916231213"/>
    <hyperlink ref="F366" r:id="rId47" display="https://podminky.urs.cz/item/CS_URS_2024_02/916991121"/>
    <hyperlink ref="F372" r:id="rId48" display="https://podminky.urs.cz/item/CS_URS_2024_02/919112213"/>
    <hyperlink ref="F376" r:id="rId49" display="https://podminky.urs.cz/item/CS_URS_2024_02/919121112"/>
    <hyperlink ref="F380" r:id="rId50" display="https://podminky.urs.cz/item/CS_URS_2024_02/919726121"/>
    <hyperlink ref="F383" r:id="rId51" display="https://podminky.urs.cz/item/CS_URS_2024_02/935113111"/>
    <hyperlink ref="F398" r:id="rId52" display="https://podminky.urs.cz/item/CS_URS_2024_02/966006132"/>
    <hyperlink ref="F407" r:id="rId53" display="https://podminky.urs.cz/item/CS_URS_2024_02/997221561"/>
    <hyperlink ref="F412" r:id="rId54" display="https://podminky.urs.cz/item/CS_URS_2024_02/997221569"/>
    <hyperlink ref="F415" r:id="rId55" display="https://podminky.urs.cz/item/CS_URS_2024_02/997221611"/>
    <hyperlink ref="F421" r:id="rId56" display="https://podminky.urs.cz/item/CS_URS_2024_02/997221861"/>
    <hyperlink ref="F424" r:id="rId57" display="https://podminky.urs.cz/item/CS_URS_2024_02/997221875"/>
    <hyperlink ref="F428" r:id="rId58" display="https://podminky.urs.cz/item/CS_URS_2024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Rekonstrukce ulice Cihlářská a U Jatek, Kolín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643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92</v>
      </c>
      <c r="G12" s="41"/>
      <c r="H12" s="41"/>
      <c r="I12" s="135" t="s">
        <v>23</v>
      </c>
      <c r="J12" s="140" t="str">
        <f>'Rekapitulace stavby'!AN8</f>
        <v>4. 9. 2024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ROUND((SUM(BE80:BE87)),  2)</f>
        <v>0</v>
      </c>
      <c r="G33" s="41"/>
      <c r="H33" s="41"/>
      <c r="I33" s="151">
        <v>0.20999999999999999</v>
      </c>
      <c r="J33" s="150">
        <f>ROUND(((SUM(BE80:BE87))*I33),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ROUND((SUM(BF80:BF87)),  2)</f>
        <v>0</v>
      </c>
      <c r="G34" s="41"/>
      <c r="H34" s="41"/>
      <c r="I34" s="151">
        <v>0.12</v>
      </c>
      <c r="J34" s="150">
        <f>ROUND(((SUM(BF80:BF87))*I34),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ROUND((SUM(BG80:BG87)),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ROUND((SUM(BH80:BH87)),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ROUND((SUM(BI80:BI87)),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93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Rekonstrukce ulice Cihlářská a U Jatek, Kolín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004/2024_22 -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Cihlářská</v>
      </c>
      <c r="G52" s="43"/>
      <c r="H52" s="43"/>
      <c r="I52" s="35" t="s">
        <v>23</v>
      </c>
      <c r="J52" s="75" t="str">
        <f>IF(J12="","",J12)</f>
        <v>4. 9. 2024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Kolín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94</v>
      </c>
      <c r="D57" s="165"/>
      <c r="E57" s="165"/>
      <c r="F57" s="165"/>
      <c r="G57" s="165"/>
      <c r="H57" s="165"/>
      <c r="I57" s="165"/>
      <c r="J57" s="166" t="s">
        <v>95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96</v>
      </c>
    </row>
    <row r="60" s="9" customFormat="1" ht="24.96" customHeight="1">
      <c r="A60" s="9"/>
      <c r="B60" s="168"/>
      <c r="C60" s="169"/>
      <c r="D60" s="170" t="s">
        <v>644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107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Rekonstrukce ulice Cihlářská a U Jatek, Kolín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004/2024_22 -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Cihlářská</v>
      </c>
      <c r="G74" s="43"/>
      <c r="H74" s="43"/>
      <c r="I74" s="35" t="s">
        <v>23</v>
      </c>
      <c r="J74" s="75" t="str">
        <f>IF(J12="","",J12)</f>
        <v>4. 9. 2024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Město Kolín</v>
      </c>
      <c r="G76" s="43"/>
      <c r="H76" s="43"/>
      <c r="I76" s="35" t="s">
        <v>33</v>
      </c>
      <c r="J76" s="39" t="str">
        <f>E21</f>
        <v>DI PROJEKT s.r.o.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DI PROJEKT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108</v>
      </c>
      <c r="D79" s="183" t="s">
        <v>60</v>
      </c>
      <c r="E79" s="183" t="s">
        <v>56</v>
      </c>
      <c r="F79" s="183" t="s">
        <v>57</v>
      </c>
      <c r="G79" s="183" t="s">
        <v>109</v>
      </c>
      <c r="H79" s="183" t="s">
        <v>110</v>
      </c>
      <c r="I79" s="183" t="s">
        <v>111</v>
      </c>
      <c r="J79" s="183" t="s">
        <v>95</v>
      </c>
      <c r="K79" s="184" t="s">
        <v>112</v>
      </c>
      <c r="L79" s="185"/>
      <c r="M79" s="95" t="s">
        <v>19</v>
      </c>
      <c r="N79" s="96" t="s">
        <v>45</v>
      </c>
      <c r="O79" s="96" t="s">
        <v>113</v>
      </c>
      <c r="P79" s="96" t="s">
        <v>114</v>
      </c>
      <c r="Q79" s="96" t="s">
        <v>115</v>
      </c>
      <c r="R79" s="96" t="s">
        <v>116</v>
      </c>
      <c r="S79" s="96" t="s">
        <v>117</v>
      </c>
      <c r="T79" s="97" t="s">
        <v>118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119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74</v>
      </c>
      <c r="AU80" s="20" t="s">
        <v>96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74</v>
      </c>
      <c r="E81" s="194" t="s">
        <v>645</v>
      </c>
      <c r="F81" s="194" t="s">
        <v>87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SUM(P82:P87)</f>
        <v>0</v>
      </c>
      <c r="Q81" s="199"/>
      <c r="R81" s="200">
        <f>SUM(R82:R87)</f>
        <v>0</v>
      </c>
      <c r="S81" s="199"/>
      <c r="T81" s="201">
        <f>SUM(T82:T87)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152</v>
      </c>
      <c r="AT81" s="203" t="s">
        <v>74</v>
      </c>
      <c r="AU81" s="203" t="s">
        <v>75</v>
      </c>
      <c r="AY81" s="202" t="s">
        <v>122</v>
      </c>
      <c r="BK81" s="204">
        <f>SUM(BK82:BK87)</f>
        <v>0</v>
      </c>
    </row>
    <row r="82" s="2" customFormat="1" ht="16.5" customHeight="1">
      <c r="A82" s="41"/>
      <c r="B82" s="42"/>
      <c r="C82" s="207" t="s">
        <v>83</v>
      </c>
      <c r="D82" s="207" t="s">
        <v>124</v>
      </c>
      <c r="E82" s="208" t="s">
        <v>646</v>
      </c>
      <c r="F82" s="209" t="s">
        <v>647</v>
      </c>
      <c r="G82" s="210" t="s">
        <v>648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46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129</v>
      </c>
      <c r="AT82" s="218" t="s">
        <v>124</v>
      </c>
      <c r="AU82" s="218" t="s">
        <v>83</v>
      </c>
      <c r="AY82" s="20" t="s">
        <v>122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83</v>
      </c>
      <c r="BK82" s="219">
        <f>ROUND(I82*H82,2)</f>
        <v>0</v>
      </c>
      <c r="BL82" s="20" t="s">
        <v>129</v>
      </c>
      <c r="BM82" s="218" t="s">
        <v>649</v>
      </c>
    </row>
    <row r="83" s="2" customFormat="1" ht="24.15" customHeight="1">
      <c r="A83" s="41"/>
      <c r="B83" s="42"/>
      <c r="C83" s="207" t="s">
        <v>85</v>
      </c>
      <c r="D83" s="207" t="s">
        <v>124</v>
      </c>
      <c r="E83" s="208" t="s">
        <v>650</v>
      </c>
      <c r="F83" s="209" t="s">
        <v>651</v>
      </c>
      <c r="G83" s="210" t="s">
        <v>648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46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129</v>
      </c>
      <c r="AT83" s="218" t="s">
        <v>124</v>
      </c>
      <c r="AU83" s="218" t="s">
        <v>83</v>
      </c>
      <c r="AY83" s="20" t="s">
        <v>122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83</v>
      </c>
      <c r="BK83" s="219">
        <f>ROUND(I83*H83,2)</f>
        <v>0</v>
      </c>
      <c r="BL83" s="20" t="s">
        <v>129</v>
      </c>
      <c r="BM83" s="218" t="s">
        <v>652</v>
      </c>
    </row>
    <row r="84" s="2" customFormat="1" ht="78" customHeight="1">
      <c r="A84" s="41"/>
      <c r="B84" s="42"/>
      <c r="C84" s="207" t="s">
        <v>137</v>
      </c>
      <c r="D84" s="207" t="s">
        <v>124</v>
      </c>
      <c r="E84" s="208" t="s">
        <v>653</v>
      </c>
      <c r="F84" s="209" t="s">
        <v>654</v>
      </c>
      <c r="G84" s="210" t="s">
        <v>648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46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129</v>
      </c>
      <c r="AT84" s="218" t="s">
        <v>124</v>
      </c>
      <c r="AU84" s="218" t="s">
        <v>83</v>
      </c>
      <c r="AY84" s="20" t="s">
        <v>122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83</v>
      </c>
      <c r="BK84" s="219">
        <f>ROUND(I84*H84,2)</f>
        <v>0</v>
      </c>
      <c r="BL84" s="20" t="s">
        <v>129</v>
      </c>
      <c r="BM84" s="218" t="s">
        <v>655</v>
      </c>
    </row>
    <row r="85" s="2" customFormat="1" ht="33" customHeight="1">
      <c r="A85" s="41"/>
      <c r="B85" s="42"/>
      <c r="C85" s="207" t="s">
        <v>129</v>
      </c>
      <c r="D85" s="207" t="s">
        <v>124</v>
      </c>
      <c r="E85" s="208" t="s">
        <v>656</v>
      </c>
      <c r="F85" s="209" t="s">
        <v>657</v>
      </c>
      <c r="G85" s="210" t="s">
        <v>648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46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129</v>
      </c>
      <c r="AT85" s="218" t="s">
        <v>124</v>
      </c>
      <c r="AU85" s="218" t="s">
        <v>83</v>
      </c>
      <c r="AY85" s="20" t="s">
        <v>122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83</v>
      </c>
      <c r="BK85" s="219">
        <f>ROUND(I85*H85,2)</f>
        <v>0</v>
      </c>
      <c r="BL85" s="20" t="s">
        <v>129</v>
      </c>
      <c r="BM85" s="218" t="s">
        <v>658</v>
      </c>
    </row>
    <row r="86" s="2" customFormat="1" ht="16.5" customHeight="1">
      <c r="A86" s="41"/>
      <c r="B86" s="42"/>
      <c r="C86" s="207" t="s">
        <v>152</v>
      </c>
      <c r="D86" s="207" t="s">
        <v>124</v>
      </c>
      <c r="E86" s="208" t="s">
        <v>659</v>
      </c>
      <c r="F86" s="209" t="s">
        <v>660</v>
      </c>
      <c r="G86" s="210" t="s">
        <v>648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46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129</v>
      </c>
      <c r="AT86" s="218" t="s">
        <v>124</v>
      </c>
      <c r="AU86" s="218" t="s">
        <v>83</v>
      </c>
      <c r="AY86" s="20" t="s">
        <v>122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83</v>
      </c>
      <c r="BK86" s="219">
        <f>ROUND(I86*H86,2)</f>
        <v>0</v>
      </c>
      <c r="BL86" s="20" t="s">
        <v>129</v>
      </c>
      <c r="BM86" s="218" t="s">
        <v>661</v>
      </c>
    </row>
    <row r="87" s="2" customFormat="1" ht="21.75" customHeight="1">
      <c r="A87" s="41"/>
      <c r="B87" s="42"/>
      <c r="C87" s="207" t="s">
        <v>158</v>
      </c>
      <c r="D87" s="207" t="s">
        <v>124</v>
      </c>
      <c r="E87" s="208" t="s">
        <v>662</v>
      </c>
      <c r="F87" s="209" t="s">
        <v>663</v>
      </c>
      <c r="G87" s="210" t="s">
        <v>648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83" t="s">
        <v>19</v>
      </c>
      <c r="N87" s="284" t="s">
        <v>46</v>
      </c>
      <c r="O87" s="281"/>
      <c r="P87" s="285">
        <f>O87*H87</f>
        <v>0</v>
      </c>
      <c r="Q87" s="285">
        <v>0</v>
      </c>
      <c r="R87" s="285">
        <f>Q87*H87</f>
        <v>0</v>
      </c>
      <c r="S87" s="285">
        <v>0</v>
      </c>
      <c r="T87" s="286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129</v>
      </c>
      <c r="AT87" s="218" t="s">
        <v>124</v>
      </c>
      <c r="AU87" s="218" t="s">
        <v>83</v>
      </c>
      <c r="AY87" s="20" t="s">
        <v>122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83</v>
      </c>
      <c r="BK87" s="219">
        <f>ROUND(I87*H87,2)</f>
        <v>0</v>
      </c>
      <c r="BL87" s="20" t="s">
        <v>129</v>
      </c>
      <c r="BM87" s="218" t="s">
        <v>664</v>
      </c>
    </row>
    <row r="88" s="2" customFormat="1" ht="6.96" customHeight="1">
      <c r="A88" s="41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47"/>
      <c r="M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</sheetData>
  <sheetProtection sheet="1" autoFilter="0" formatColumns="0" formatRows="0" objects="1" scenarios="1" spinCount="100000" saltValue="AXy0ibozA4/lEOX94+0e2QzXYxzrwyhXbdmmd22lPx1fOd66XIYmhFyaGbl0PYq21Ru2jgE/bO13bvQH27ZoEQ==" hashValue="kIHiBBiNVbadqHOyv3W0PEdDZ1kDclLaLxK+ZZ6WK6lYeXoMUoXwe0SdoqNylqvGw02OPIZpEqRUnLTiJMbUYA==" algorithmName="SHA-512" password="CC35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665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666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667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668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669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670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671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672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673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674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675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82</v>
      </c>
      <c r="F18" s="298" t="s">
        <v>676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677</v>
      </c>
      <c r="F19" s="298" t="s">
        <v>678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679</v>
      </c>
      <c r="F20" s="298" t="s">
        <v>680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681</v>
      </c>
      <c r="F21" s="298" t="s">
        <v>682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683</v>
      </c>
      <c r="F22" s="298" t="s">
        <v>684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685</v>
      </c>
      <c r="F23" s="298" t="s">
        <v>686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687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688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689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690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691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692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693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694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695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108</v>
      </c>
      <c r="F36" s="298"/>
      <c r="G36" s="298" t="s">
        <v>696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697</v>
      </c>
      <c r="F37" s="298"/>
      <c r="G37" s="298" t="s">
        <v>698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699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700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109</v>
      </c>
      <c r="F40" s="298"/>
      <c r="G40" s="298" t="s">
        <v>701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110</v>
      </c>
      <c r="F41" s="298"/>
      <c r="G41" s="298" t="s">
        <v>702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703</v>
      </c>
      <c r="F42" s="298"/>
      <c r="G42" s="298" t="s">
        <v>704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705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706</v>
      </c>
      <c r="F44" s="298"/>
      <c r="G44" s="298" t="s">
        <v>707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112</v>
      </c>
      <c r="F45" s="298"/>
      <c r="G45" s="298" t="s">
        <v>708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709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710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711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712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713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714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715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716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717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718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719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720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721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722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723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724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725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726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727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728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729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730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731</v>
      </c>
      <c r="D76" s="316"/>
      <c r="E76" s="316"/>
      <c r="F76" s="316" t="s">
        <v>732</v>
      </c>
      <c r="G76" s="317"/>
      <c r="H76" s="316" t="s">
        <v>57</v>
      </c>
      <c r="I76" s="316" t="s">
        <v>60</v>
      </c>
      <c r="J76" s="316" t="s">
        <v>733</v>
      </c>
      <c r="K76" s="315"/>
    </row>
    <row r="77" s="1" customFormat="1" ht="17.25" customHeight="1">
      <c r="B77" s="313"/>
      <c r="C77" s="318" t="s">
        <v>734</v>
      </c>
      <c r="D77" s="318"/>
      <c r="E77" s="318"/>
      <c r="F77" s="319" t="s">
        <v>735</v>
      </c>
      <c r="G77" s="320"/>
      <c r="H77" s="318"/>
      <c r="I77" s="318"/>
      <c r="J77" s="318" t="s">
        <v>736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737</v>
      </c>
      <c r="G79" s="325"/>
      <c r="H79" s="301" t="s">
        <v>738</v>
      </c>
      <c r="I79" s="301" t="s">
        <v>739</v>
      </c>
      <c r="J79" s="301">
        <v>20</v>
      </c>
      <c r="K79" s="315"/>
    </row>
    <row r="80" s="1" customFormat="1" ht="15" customHeight="1">
      <c r="B80" s="313"/>
      <c r="C80" s="301" t="s">
        <v>740</v>
      </c>
      <c r="D80" s="301"/>
      <c r="E80" s="301"/>
      <c r="F80" s="324" t="s">
        <v>737</v>
      </c>
      <c r="G80" s="325"/>
      <c r="H80" s="301" t="s">
        <v>741</v>
      </c>
      <c r="I80" s="301" t="s">
        <v>739</v>
      </c>
      <c r="J80" s="301">
        <v>120</v>
      </c>
      <c r="K80" s="315"/>
    </row>
    <row r="81" s="1" customFormat="1" ht="15" customHeight="1">
      <c r="B81" s="326"/>
      <c r="C81" s="301" t="s">
        <v>742</v>
      </c>
      <c r="D81" s="301"/>
      <c r="E81" s="301"/>
      <c r="F81" s="324" t="s">
        <v>743</v>
      </c>
      <c r="G81" s="325"/>
      <c r="H81" s="301" t="s">
        <v>744</v>
      </c>
      <c r="I81" s="301" t="s">
        <v>739</v>
      </c>
      <c r="J81" s="301">
        <v>50</v>
      </c>
      <c r="K81" s="315"/>
    </row>
    <row r="82" s="1" customFormat="1" ht="15" customHeight="1">
      <c r="B82" s="326"/>
      <c r="C82" s="301" t="s">
        <v>745</v>
      </c>
      <c r="D82" s="301"/>
      <c r="E82" s="301"/>
      <c r="F82" s="324" t="s">
        <v>737</v>
      </c>
      <c r="G82" s="325"/>
      <c r="H82" s="301" t="s">
        <v>746</v>
      </c>
      <c r="I82" s="301" t="s">
        <v>747</v>
      </c>
      <c r="J82" s="301"/>
      <c r="K82" s="315"/>
    </row>
    <row r="83" s="1" customFormat="1" ht="15" customHeight="1">
      <c r="B83" s="326"/>
      <c r="C83" s="327" t="s">
        <v>748</v>
      </c>
      <c r="D83" s="327"/>
      <c r="E83" s="327"/>
      <c r="F83" s="328" t="s">
        <v>743</v>
      </c>
      <c r="G83" s="327"/>
      <c r="H83" s="327" t="s">
        <v>749</v>
      </c>
      <c r="I83" s="327" t="s">
        <v>739</v>
      </c>
      <c r="J83" s="327">
        <v>15</v>
      </c>
      <c r="K83" s="315"/>
    </row>
    <row r="84" s="1" customFormat="1" ht="15" customHeight="1">
      <c r="B84" s="326"/>
      <c r="C84" s="327" t="s">
        <v>750</v>
      </c>
      <c r="D84" s="327"/>
      <c r="E84" s="327"/>
      <c r="F84" s="328" t="s">
        <v>743</v>
      </c>
      <c r="G84" s="327"/>
      <c r="H84" s="327" t="s">
        <v>751</v>
      </c>
      <c r="I84" s="327" t="s">
        <v>739</v>
      </c>
      <c r="J84" s="327">
        <v>15</v>
      </c>
      <c r="K84" s="315"/>
    </row>
    <row r="85" s="1" customFormat="1" ht="15" customHeight="1">
      <c r="B85" s="326"/>
      <c r="C85" s="327" t="s">
        <v>752</v>
      </c>
      <c r="D85" s="327"/>
      <c r="E85" s="327"/>
      <c r="F85" s="328" t="s">
        <v>743</v>
      </c>
      <c r="G85" s="327"/>
      <c r="H85" s="327" t="s">
        <v>753</v>
      </c>
      <c r="I85" s="327" t="s">
        <v>739</v>
      </c>
      <c r="J85" s="327">
        <v>20</v>
      </c>
      <c r="K85" s="315"/>
    </row>
    <row r="86" s="1" customFormat="1" ht="15" customHeight="1">
      <c r="B86" s="326"/>
      <c r="C86" s="327" t="s">
        <v>754</v>
      </c>
      <c r="D86" s="327"/>
      <c r="E86" s="327"/>
      <c r="F86" s="328" t="s">
        <v>743</v>
      </c>
      <c r="G86" s="327"/>
      <c r="H86" s="327" t="s">
        <v>755</v>
      </c>
      <c r="I86" s="327" t="s">
        <v>739</v>
      </c>
      <c r="J86" s="327">
        <v>20</v>
      </c>
      <c r="K86" s="315"/>
    </row>
    <row r="87" s="1" customFormat="1" ht="15" customHeight="1">
      <c r="B87" s="326"/>
      <c r="C87" s="301" t="s">
        <v>756</v>
      </c>
      <c r="D87" s="301"/>
      <c r="E87" s="301"/>
      <c r="F87" s="324" t="s">
        <v>743</v>
      </c>
      <c r="G87" s="325"/>
      <c r="H87" s="301" t="s">
        <v>757</v>
      </c>
      <c r="I87" s="301" t="s">
        <v>739</v>
      </c>
      <c r="J87" s="301">
        <v>50</v>
      </c>
      <c r="K87" s="315"/>
    </row>
    <row r="88" s="1" customFormat="1" ht="15" customHeight="1">
      <c r="B88" s="326"/>
      <c r="C88" s="301" t="s">
        <v>758</v>
      </c>
      <c r="D88" s="301"/>
      <c r="E88" s="301"/>
      <c r="F88" s="324" t="s">
        <v>743</v>
      </c>
      <c r="G88" s="325"/>
      <c r="H88" s="301" t="s">
        <v>759</v>
      </c>
      <c r="I88" s="301" t="s">
        <v>739</v>
      </c>
      <c r="J88" s="301">
        <v>20</v>
      </c>
      <c r="K88" s="315"/>
    </row>
    <row r="89" s="1" customFormat="1" ht="15" customHeight="1">
      <c r="B89" s="326"/>
      <c r="C89" s="301" t="s">
        <v>760</v>
      </c>
      <c r="D89" s="301"/>
      <c r="E89" s="301"/>
      <c r="F89" s="324" t="s">
        <v>743</v>
      </c>
      <c r="G89" s="325"/>
      <c r="H89" s="301" t="s">
        <v>761</v>
      </c>
      <c r="I89" s="301" t="s">
        <v>739</v>
      </c>
      <c r="J89" s="301">
        <v>20</v>
      </c>
      <c r="K89" s="315"/>
    </row>
    <row r="90" s="1" customFormat="1" ht="15" customHeight="1">
      <c r="B90" s="326"/>
      <c r="C90" s="301" t="s">
        <v>762</v>
      </c>
      <c r="D90" s="301"/>
      <c r="E90" s="301"/>
      <c r="F90" s="324" t="s">
        <v>743</v>
      </c>
      <c r="G90" s="325"/>
      <c r="H90" s="301" t="s">
        <v>763</v>
      </c>
      <c r="I90" s="301" t="s">
        <v>739</v>
      </c>
      <c r="J90" s="301">
        <v>50</v>
      </c>
      <c r="K90" s="315"/>
    </row>
    <row r="91" s="1" customFormat="1" ht="15" customHeight="1">
      <c r="B91" s="326"/>
      <c r="C91" s="301" t="s">
        <v>764</v>
      </c>
      <c r="D91" s="301"/>
      <c r="E91" s="301"/>
      <c r="F91" s="324" t="s">
        <v>743</v>
      </c>
      <c r="G91" s="325"/>
      <c r="H91" s="301" t="s">
        <v>764</v>
      </c>
      <c r="I91" s="301" t="s">
        <v>739</v>
      </c>
      <c r="J91" s="301">
        <v>50</v>
      </c>
      <c r="K91" s="315"/>
    </row>
    <row r="92" s="1" customFormat="1" ht="15" customHeight="1">
      <c r="B92" s="326"/>
      <c r="C92" s="301" t="s">
        <v>765</v>
      </c>
      <c r="D92" s="301"/>
      <c r="E92" s="301"/>
      <c r="F92" s="324" t="s">
        <v>743</v>
      </c>
      <c r="G92" s="325"/>
      <c r="H92" s="301" t="s">
        <v>766</v>
      </c>
      <c r="I92" s="301" t="s">
        <v>739</v>
      </c>
      <c r="J92" s="301">
        <v>255</v>
      </c>
      <c r="K92" s="315"/>
    </row>
    <row r="93" s="1" customFormat="1" ht="15" customHeight="1">
      <c r="B93" s="326"/>
      <c r="C93" s="301" t="s">
        <v>767</v>
      </c>
      <c r="D93" s="301"/>
      <c r="E93" s="301"/>
      <c r="F93" s="324" t="s">
        <v>737</v>
      </c>
      <c r="G93" s="325"/>
      <c r="H93" s="301" t="s">
        <v>768</v>
      </c>
      <c r="I93" s="301" t="s">
        <v>769</v>
      </c>
      <c r="J93" s="301"/>
      <c r="K93" s="315"/>
    </row>
    <row r="94" s="1" customFormat="1" ht="15" customHeight="1">
      <c r="B94" s="326"/>
      <c r="C94" s="301" t="s">
        <v>770</v>
      </c>
      <c r="D94" s="301"/>
      <c r="E94" s="301"/>
      <c r="F94" s="324" t="s">
        <v>737</v>
      </c>
      <c r="G94" s="325"/>
      <c r="H94" s="301" t="s">
        <v>771</v>
      </c>
      <c r="I94" s="301" t="s">
        <v>772</v>
      </c>
      <c r="J94" s="301"/>
      <c r="K94" s="315"/>
    </row>
    <row r="95" s="1" customFormat="1" ht="15" customHeight="1">
      <c r="B95" s="326"/>
      <c r="C95" s="301" t="s">
        <v>773</v>
      </c>
      <c r="D95" s="301"/>
      <c r="E95" s="301"/>
      <c r="F95" s="324" t="s">
        <v>737</v>
      </c>
      <c r="G95" s="325"/>
      <c r="H95" s="301" t="s">
        <v>773</v>
      </c>
      <c r="I95" s="301" t="s">
        <v>772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737</v>
      </c>
      <c r="G96" s="325"/>
      <c r="H96" s="301" t="s">
        <v>774</v>
      </c>
      <c r="I96" s="301" t="s">
        <v>772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737</v>
      </c>
      <c r="G97" s="325"/>
      <c r="H97" s="301" t="s">
        <v>775</v>
      </c>
      <c r="I97" s="301" t="s">
        <v>772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776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731</v>
      </c>
      <c r="D103" s="316"/>
      <c r="E103" s="316"/>
      <c r="F103" s="316" t="s">
        <v>732</v>
      </c>
      <c r="G103" s="317"/>
      <c r="H103" s="316" t="s">
        <v>57</v>
      </c>
      <c r="I103" s="316" t="s">
        <v>60</v>
      </c>
      <c r="J103" s="316" t="s">
        <v>733</v>
      </c>
      <c r="K103" s="315"/>
    </row>
    <row r="104" s="1" customFormat="1" ht="17.25" customHeight="1">
      <c r="B104" s="313"/>
      <c r="C104" s="318" t="s">
        <v>734</v>
      </c>
      <c r="D104" s="318"/>
      <c r="E104" s="318"/>
      <c r="F104" s="319" t="s">
        <v>735</v>
      </c>
      <c r="G104" s="320"/>
      <c r="H104" s="318"/>
      <c r="I104" s="318"/>
      <c r="J104" s="318" t="s">
        <v>736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737</v>
      </c>
      <c r="G106" s="301"/>
      <c r="H106" s="301" t="s">
        <v>777</v>
      </c>
      <c r="I106" s="301" t="s">
        <v>739</v>
      </c>
      <c r="J106" s="301">
        <v>20</v>
      </c>
      <c r="K106" s="315"/>
    </row>
    <row r="107" s="1" customFormat="1" ht="15" customHeight="1">
      <c r="B107" s="313"/>
      <c r="C107" s="301" t="s">
        <v>740</v>
      </c>
      <c r="D107" s="301"/>
      <c r="E107" s="301"/>
      <c r="F107" s="324" t="s">
        <v>737</v>
      </c>
      <c r="G107" s="301"/>
      <c r="H107" s="301" t="s">
        <v>777</v>
      </c>
      <c r="I107" s="301" t="s">
        <v>739</v>
      </c>
      <c r="J107" s="301">
        <v>120</v>
      </c>
      <c r="K107" s="315"/>
    </row>
    <row r="108" s="1" customFormat="1" ht="15" customHeight="1">
      <c r="B108" s="326"/>
      <c r="C108" s="301" t="s">
        <v>742</v>
      </c>
      <c r="D108" s="301"/>
      <c r="E108" s="301"/>
      <c r="F108" s="324" t="s">
        <v>743</v>
      </c>
      <c r="G108" s="301"/>
      <c r="H108" s="301" t="s">
        <v>777</v>
      </c>
      <c r="I108" s="301" t="s">
        <v>739</v>
      </c>
      <c r="J108" s="301">
        <v>50</v>
      </c>
      <c r="K108" s="315"/>
    </row>
    <row r="109" s="1" customFormat="1" ht="15" customHeight="1">
      <c r="B109" s="326"/>
      <c r="C109" s="301" t="s">
        <v>745</v>
      </c>
      <c r="D109" s="301"/>
      <c r="E109" s="301"/>
      <c r="F109" s="324" t="s">
        <v>737</v>
      </c>
      <c r="G109" s="301"/>
      <c r="H109" s="301" t="s">
        <v>777</v>
      </c>
      <c r="I109" s="301" t="s">
        <v>747</v>
      </c>
      <c r="J109" s="301"/>
      <c r="K109" s="315"/>
    </row>
    <row r="110" s="1" customFormat="1" ht="15" customHeight="1">
      <c r="B110" s="326"/>
      <c r="C110" s="301" t="s">
        <v>756</v>
      </c>
      <c r="D110" s="301"/>
      <c r="E110" s="301"/>
      <c r="F110" s="324" t="s">
        <v>743</v>
      </c>
      <c r="G110" s="301"/>
      <c r="H110" s="301" t="s">
        <v>777</v>
      </c>
      <c r="I110" s="301" t="s">
        <v>739</v>
      </c>
      <c r="J110" s="301">
        <v>50</v>
      </c>
      <c r="K110" s="315"/>
    </row>
    <row r="111" s="1" customFormat="1" ht="15" customHeight="1">
      <c r="B111" s="326"/>
      <c r="C111" s="301" t="s">
        <v>764</v>
      </c>
      <c r="D111" s="301"/>
      <c r="E111" s="301"/>
      <c r="F111" s="324" t="s">
        <v>743</v>
      </c>
      <c r="G111" s="301"/>
      <c r="H111" s="301" t="s">
        <v>777</v>
      </c>
      <c r="I111" s="301" t="s">
        <v>739</v>
      </c>
      <c r="J111" s="301">
        <v>50</v>
      </c>
      <c r="K111" s="315"/>
    </row>
    <row r="112" s="1" customFormat="1" ht="15" customHeight="1">
      <c r="B112" s="326"/>
      <c r="C112" s="301" t="s">
        <v>762</v>
      </c>
      <c r="D112" s="301"/>
      <c r="E112" s="301"/>
      <c r="F112" s="324" t="s">
        <v>743</v>
      </c>
      <c r="G112" s="301"/>
      <c r="H112" s="301" t="s">
        <v>777</v>
      </c>
      <c r="I112" s="301" t="s">
        <v>739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737</v>
      </c>
      <c r="G113" s="301"/>
      <c r="H113" s="301" t="s">
        <v>778</v>
      </c>
      <c r="I113" s="301" t="s">
        <v>739</v>
      </c>
      <c r="J113" s="301">
        <v>20</v>
      </c>
      <c r="K113" s="315"/>
    </row>
    <row r="114" s="1" customFormat="1" ht="15" customHeight="1">
      <c r="B114" s="326"/>
      <c r="C114" s="301" t="s">
        <v>779</v>
      </c>
      <c r="D114" s="301"/>
      <c r="E114" s="301"/>
      <c r="F114" s="324" t="s">
        <v>737</v>
      </c>
      <c r="G114" s="301"/>
      <c r="H114" s="301" t="s">
        <v>780</v>
      </c>
      <c r="I114" s="301" t="s">
        <v>739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737</v>
      </c>
      <c r="G115" s="301"/>
      <c r="H115" s="301" t="s">
        <v>781</v>
      </c>
      <c r="I115" s="301" t="s">
        <v>772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737</v>
      </c>
      <c r="G116" s="301"/>
      <c r="H116" s="301" t="s">
        <v>782</v>
      </c>
      <c r="I116" s="301" t="s">
        <v>772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737</v>
      </c>
      <c r="G117" s="301"/>
      <c r="H117" s="301" t="s">
        <v>783</v>
      </c>
      <c r="I117" s="301" t="s">
        <v>784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785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731</v>
      </c>
      <c r="D123" s="316"/>
      <c r="E123" s="316"/>
      <c r="F123" s="316" t="s">
        <v>732</v>
      </c>
      <c r="G123" s="317"/>
      <c r="H123" s="316" t="s">
        <v>57</v>
      </c>
      <c r="I123" s="316" t="s">
        <v>60</v>
      </c>
      <c r="J123" s="316" t="s">
        <v>733</v>
      </c>
      <c r="K123" s="345"/>
    </row>
    <row r="124" s="1" customFormat="1" ht="17.25" customHeight="1">
      <c r="B124" s="344"/>
      <c r="C124" s="318" t="s">
        <v>734</v>
      </c>
      <c r="D124" s="318"/>
      <c r="E124" s="318"/>
      <c r="F124" s="319" t="s">
        <v>735</v>
      </c>
      <c r="G124" s="320"/>
      <c r="H124" s="318"/>
      <c r="I124" s="318"/>
      <c r="J124" s="318" t="s">
        <v>736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740</v>
      </c>
      <c r="D126" s="323"/>
      <c r="E126" s="323"/>
      <c r="F126" s="324" t="s">
        <v>737</v>
      </c>
      <c r="G126" s="301"/>
      <c r="H126" s="301" t="s">
        <v>777</v>
      </c>
      <c r="I126" s="301" t="s">
        <v>739</v>
      </c>
      <c r="J126" s="301">
        <v>120</v>
      </c>
      <c r="K126" s="349"/>
    </row>
    <row r="127" s="1" customFormat="1" ht="15" customHeight="1">
      <c r="B127" s="346"/>
      <c r="C127" s="301" t="s">
        <v>786</v>
      </c>
      <c r="D127" s="301"/>
      <c r="E127" s="301"/>
      <c r="F127" s="324" t="s">
        <v>737</v>
      </c>
      <c r="G127" s="301"/>
      <c r="H127" s="301" t="s">
        <v>787</v>
      </c>
      <c r="I127" s="301" t="s">
        <v>739</v>
      </c>
      <c r="J127" s="301" t="s">
        <v>788</v>
      </c>
      <c r="K127" s="349"/>
    </row>
    <row r="128" s="1" customFormat="1" ht="15" customHeight="1">
      <c r="B128" s="346"/>
      <c r="C128" s="301" t="s">
        <v>685</v>
      </c>
      <c r="D128" s="301"/>
      <c r="E128" s="301"/>
      <c r="F128" s="324" t="s">
        <v>737</v>
      </c>
      <c r="G128" s="301"/>
      <c r="H128" s="301" t="s">
        <v>789</v>
      </c>
      <c r="I128" s="301" t="s">
        <v>739</v>
      </c>
      <c r="J128" s="301" t="s">
        <v>788</v>
      </c>
      <c r="K128" s="349"/>
    </row>
    <row r="129" s="1" customFormat="1" ht="15" customHeight="1">
      <c r="B129" s="346"/>
      <c r="C129" s="301" t="s">
        <v>748</v>
      </c>
      <c r="D129" s="301"/>
      <c r="E129" s="301"/>
      <c r="F129" s="324" t="s">
        <v>743</v>
      </c>
      <c r="G129" s="301"/>
      <c r="H129" s="301" t="s">
        <v>749</v>
      </c>
      <c r="I129" s="301" t="s">
        <v>739</v>
      </c>
      <c r="J129" s="301">
        <v>15</v>
      </c>
      <c r="K129" s="349"/>
    </row>
    <row r="130" s="1" customFormat="1" ht="15" customHeight="1">
      <c r="B130" s="346"/>
      <c r="C130" s="327" t="s">
        <v>750</v>
      </c>
      <c r="D130" s="327"/>
      <c r="E130" s="327"/>
      <c r="F130" s="328" t="s">
        <v>743</v>
      </c>
      <c r="G130" s="327"/>
      <c r="H130" s="327" t="s">
        <v>751</v>
      </c>
      <c r="I130" s="327" t="s">
        <v>739</v>
      </c>
      <c r="J130" s="327">
        <v>15</v>
      </c>
      <c r="K130" s="349"/>
    </row>
    <row r="131" s="1" customFormat="1" ht="15" customHeight="1">
      <c r="B131" s="346"/>
      <c r="C131" s="327" t="s">
        <v>752</v>
      </c>
      <c r="D131" s="327"/>
      <c r="E131" s="327"/>
      <c r="F131" s="328" t="s">
        <v>743</v>
      </c>
      <c r="G131" s="327"/>
      <c r="H131" s="327" t="s">
        <v>753</v>
      </c>
      <c r="I131" s="327" t="s">
        <v>739</v>
      </c>
      <c r="J131" s="327">
        <v>20</v>
      </c>
      <c r="K131" s="349"/>
    </row>
    <row r="132" s="1" customFormat="1" ht="15" customHeight="1">
      <c r="B132" s="346"/>
      <c r="C132" s="327" t="s">
        <v>754</v>
      </c>
      <c r="D132" s="327"/>
      <c r="E132" s="327"/>
      <c r="F132" s="328" t="s">
        <v>743</v>
      </c>
      <c r="G132" s="327"/>
      <c r="H132" s="327" t="s">
        <v>755</v>
      </c>
      <c r="I132" s="327" t="s">
        <v>739</v>
      </c>
      <c r="J132" s="327">
        <v>20</v>
      </c>
      <c r="K132" s="349"/>
    </row>
    <row r="133" s="1" customFormat="1" ht="15" customHeight="1">
      <c r="B133" s="346"/>
      <c r="C133" s="301" t="s">
        <v>742</v>
      </c>
      <c r="D133" s="301"/>
      <c r="E133" s="301"/>
      <c r="F133" s="324" t="s">
        <v>743</v>
      </c>
      <c r="G133" s="301"/>
      <c r="H133" s="301" t="s">
        <v>777</v>
      </c>
      <c r="I133" s="301" t="s">
        <v>739</v>
      </c>
      <c r="J133" s="301">
        <v>50</v>
      </c>
      <c r="K133" s="349"/>
    </row>
    <row r="134" s="1" customFormat="1" ht="15" customHeight="1">
      <c r="B134" s="346"/>
      <c r="C134" s="301" t="s">
        <v>756</v>
      </c>
      <c r="D134" s="301"/>
      <c r="E134" s="301"/>
      <c r="F134" s="324" t="s">
        <v>743</v>
      </c>
      <c r="G134" s="301"/>
      <c r="H134" s="301" t="s">
        <v>777</v>
      </c>
      <c r="I134" s="301" t="s">
        <v>739</v>
      </c>
      <c r="J134" s="301">
        <v>50</v>
      </c>
      <c r="K134" s="349"/>
    </row>
    <row r="135" s="1" customFormat="1" ht="15" customHeight="1">
      <c r="B135" s="346"/>
      <c r="C135" s="301" t="s">
        <v>762</v>
      </c>
      <c r="D135" s="301"/>
      <c r="E135" s="301"/>
      <c r="F135" s="324" t="s">
        <v>743</v>
      </c>
      <c r="G135" s="301"/>
      <c r="H135" s="301" t="s">
        <v>777</v>
      </c>
      <c r="I135" s="301" t="s">
        <v>739</v>
      </c>
      <c r="J135" s="301">
        <v>50</v>
      </c>
      <c r="K135" s="349"/>
    </row>
    <row r="136" s="1" customFormat="1" ht="15" customHeight="1">
      <c r="B136" s="346"/>
      <c r="C136" s="301" t="s">
        <v>764</v>
      </c>
      <c r="D136" s="301"/>
      <c r="E136" s="301"/>
      <c r="F136" s="324" t="s">
        <v>743</v>
      </c>
      <c r="G136" s="301"/>
      <c r="H136" s="301" t="s">
        <v>777</v>
      </c>
      <c r="I136" s="301" t="s">
        <v>739</v>
      </c>
      <c r="J136" s="301">
        <v>50</v>
      </c>
      <c r="K136" s="349"/>
    </row>
    <row r="137" s="1" customFormat="1" ht="15" customHeight="1">
      <c r="B137" s="346"/>
      <c r="C137" s="301" t="s">
        <v>765</v>
      </c>
      <c r="D137" s="301"/>
      <c r="E137" s="301"/>
      <c r="F137" s="324" t="s">
        <v>743</v>
      </c>
      <c r="G137" s="301"/>
      <c r="H137" s="301" t="s">
        <v>790</v>
      </c>
      <c r="I137" s="301" t="s">
        <v>739</v>
      </c>
      <c r="J137" s="301">
        <v>255</v>
      </c>
      <c r="K137" s="349"/>
    </row>
    <row r="138" s="1" customFormat="1" ht="15" customHeight="1">
      <c r="B138" s="346"/>
      <c r="C138" s="301" t="s">
        <v>767</v>
      </c>
      <c r="D138" s="301"/>
      <c r="E138" s="301"/>
      <c r="F138" s="324" t="s">
        <v>737</v>
      </c>
      <c r="G138" s="301"/>
      <c r="H138" s="301" t="s">
        <v>791</v>
      </c>
      <c r="I138" s="301" t="s">
        <v>769</v>
      </c>
      <c r="J138" s="301"/>
      <c r="K138" s="349"/>
    </row>
    <row r="139" s="1" customFormat="1" ht="15" customHeight="1">
      <c r="B139" s="346"/>
      <c r="C139" s="301" t="s">
        <v>770</v>
      </c>
      <c r="D139" s="301"/>
      <c r="E139" s="301"/>
      <c r="F139" s="324" t="s">
        <v>737</v>
      </c>
      <c r="G139" s="301"/>
      <c r="H139" s="301" t="s">
        <v>792</v>
      </c>
      <c r="I139" s="301" t="s">
        <v>772</v>
      </c>
      <c r="J139" s="301"/>
      <c r="K139" s="349"/>
    </row>
    <row r="140" s="1" customFormat="1" ht="15" customHeight="1">
      <c r="B140" s="346"/>
      <c r="C140" s="301" t="s">
        <v>773</v>
      </c>
      <c r="D140" s="301"/>
      <c r="E140" s="301"/>
      <c r="F140" s="324" t="s">
        <v>737</v>
      </c>
      <c r="G140" s="301"/>
      <c r="H140" s="301" t="s">
        <v>773</v>
      </c>
      <c r="I140" s="301" t="s">
        <v>772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737</v>
      </c>
      <c r="G141" s="301"/>
      <c r="H141" s="301" t="s">
        <v>793</v>
      </c>
      <c r="I141" s="301" t="s">
        <v>772</v>
      </c>
      <c r="J141" s="301"/>
      <c r="K141" s="349"/>
    </row>
    <row r="142" s="1" customFormat="1" ht="15" customHeight="1">
      <c r="B142" s="346"/>
      <c r="C142" s="301" t="s">
        <v>794</v>
      </c>
      <c r="D142" s="301"/>
      <c r="E142" s="301"/>
      <c r="F142" s="324" t="s">
        <v>737</v>
      </c>
      <c r="G142" s="301"/>
      <c r="H142" s="301" t="s">
        <v>795</v>
      </c>
      <c r="I142" s="301" t="s">
        <v>772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796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731</v>
      </c>
      <c r="D148" s="316"/>
      <c r="E148" s="316"/>
      <c r="F148" s="316" t="s">
        <v>732</v>
      </c>
      <c r="G148" s="317"/>
      <c r="H148" s="316" t="s">
        <v>57</v>
      </c>
      <c r="I148" s="316" t="s">
        <v>60</v>
      </c>
      <c r="J148" s="316" t="s">
        <v>733</v>
      </c>
      <c r="K148" s="315"/>
    </row>
    <row r="149" s="1" customFormat="1" ht="17.25" customHeight="1">
      <c r="B149" s="313"/>
      <c r="C149" s="318" t="s">
        <v>734</v>
      </c>
      <c r="D149" s="318"/>
      <c r="E149" s="318"/>
      <c r="F149" s="319" t="s">
        <v>735</v>
      </c>
      <c r="G149" s="320"/>
      <c r="H149" s="318"/>
      <c r="I149" s="318"/>
      <c r="J149" s="318" t="s">
        <v>736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740</v>
      </c>
      <c r="D151" s="301"/>
      <c r="E151" s="301"/>
      <c r="F151" s="354" t="s">
        <v>737</v>
      </c>
      <c r="G151" s="301"/>
      <c r="H151" s="353" t="s">
        <v>777</v>
      </c>
      <c r="I151" s="353" t="s">
        <v>739</v>
      </c>
      <c r="J151" s="353">
        <v>120</v>
      </c>
      <c r="K151" s="349"/>
    </row>
    <row r="152" s="1" customFormat="1" ht="15" customHeight="1">
      <c r="B152" s="326"/>
      <c r="C152" s="353" t="s">
        <v>786</v>
      </c>
      <c r="D152" s="301"/>
      <c r="E152" s="301"/>
      <c r="F152" s="354" t="s">
        <v>737</v>
      </c>
      <c r="G152" s="301"/>
      <c r="H152" s="353" t="s">
        <v>797</v>
      </c>
      <c r="I152" s="353" t="s">
        <v>739</v>
      </c>
      <c r="J152" s="353" t="s">
        <v>788</v>
      </c>
      <c r="K152" s="349"/>
    </row>
    <row r="153" s="1" customFormat="1" ht="15" customHeight="1">
      <c r="B153" s="326"/>
      <c r="C153" s="353" t="s">
        <v>685</v>
      </c>
      <c r="D153" s="301"/>
      <c r="E153" s="301"/>
      <c r="F153" s="354" t="s">
        <v>737</v>
      </c>
      <c r="G153" s="301"/>
      <c r="H153" s="353" t="s">
        <v>798</v>
      </c>
      <c r="I153" s="353" t="s">
        <v>739</v>
      </c>
      <c r="J153" s="353" t="s">
        <v>788</v>
      </c>
      <c r="K153" s="349"/>
    </row>
    <row r="154" s="1" customFormat="1" ht="15" customHeight="1">
      <c r="B154" s="326"/>
      <c r="C154" s="353" t="s">
        <v>742</v>
      </c>
      <c r="D154" s="301"/>
      <c r="E154" s="301"/>
      <c r="F154" s="354" t="s">
        <v>743</v>
      </c>
      <c r="G154" s="301"/>
      <c r="H154" s="353" t="s">
        <v>777</v>
      </c>
      <c r="I154" s="353" t="s">
        <v>739</v>
      </c>
      <c r="J154" s="353">
        <v>50</v>
      </c>
      <c r="K154" s="349"/>
    </row>
    <row r="155" s="1" customFormat="1" ht="15" customHeight="1">
      <c r="B155" s="326"/>
      <c r="C155" s="353" t="s">
        <v>745</v>
      </c>
      <c r="D155" s="301"/>
      <c r="E155" s="301"/>
      <c r="F155" s="354" t="s">
        <v>737</v>
      </c>
      <c r="G155" s="301"/>
      <c r="H155" s="353" t="s">
        <v>777</v>
      </c>
      <c r="I155" s="353" t="s">
        <v>747</v>
      </c>
      <c r="J155" s="353"/>
      <c r="K155" s="349"/>
    </row>
    <row r="156" s="1" customFormat="1" ht="15" customHeight="1">
      <c r="B156" s="326"/>
      <c r="C156" s="353" t="s">
        <v>756</v>
      </c>
      <c r="D156" s="301"/>
      <c r="E156" s="301"/>
      <c r="F156" s="354" t="s">
        <v>743</v>
      </c>
      <c r="G156" s="301"/>
      <c r="H156" s="353" t="s">
        <v>777</v>
      </c>
      <c r="I156" s="353" t="s">
        <v>739</v>
      </c>
      <c r="J156" s="353">
        <v>50</v>
      </c>
      <c r="K156" s="349"/>
    </row>
    <row r="157" s="1" customFormat="1" ht="15" customHeight="1">
      <c r="B157" s="326"/>
      <c r="C157" s="353" t="s">
        <v>764</v>
      </c>
      <c r="D157" s="301"/>
      <c r="E157" s="301"/>
      <c r="F157" s="354" t="s">
        <v>743</v>
      </c>
      <c r="G157" s="301"/>
      <c r="H157" s="353" t="s">
        <v>777</v>
      </c>
      <c r="I157" s="353" t="s">
        <v>739</v>
      </c>
      <c r="J157" s="353">
        <v>50</v>
      </c>
      <c r="K157" s="349"/>
    </row>
    <row r="158" s="1" customFormat="1" ht="15" customHeight="1">
      <c r="B158" s="326"/>
      <c r="C158" s="353" t="s">
        <v>762</v>
      </c>
      <c r="D158" s="301"/>
      <c r="E158" s="301"/>
      <c r="F158" s="354" t="s">
        <v>743</v>
      </c>
      <c r="G158" s="301"/>
      <c r="H158" s="353" t="s">
        <v>777</v>
      </c>
      <c r="I158" s="353" t="s">
        <v>739</v>
      </c>
      <c r="J158" s="353">
        <v>50</v>
      </c>
      <c r="K158" s="349"/>
    </row>
    <row r="159" s="1" customFormat="1" ht="15" customHeight="1">
      <c r="B159" s="326"/>
      <c r="C159" s="353" t="s">
        <v>94</v>
      </c>
      <c r="D159" s="301"/>
      <c r="E159" s="301"/>
      <c r="F159" s="354" t="s">
        <v>737</v>
      </c>
      <c r="G159" s="301"/>
      <c r="H159" s="353" t="s">
        <v>799</v>
      </c>
      <c r="I159" s="353" t="s">
        <v>739</v>
      </c>
      <c r="J159" s="353" t="s">
        <v>800</v>
      </c>
      <c r="K159" s="349"/>
    </row>
    <row r="160" s="1" customFormat="1" ht="15" customHeight="1">
      <c r="B160" s="326"/>
      <c r="C160" s="353" t="s">
        <v>801</v>
      </c>
      <c r="D160" s="301"/>
      <c r="E160" s="301"/>
      <c r="F160" s="354" t="s">
        <v>737</v>
      </c>
      <c r="G160" s="301"/>
      <c r="H160" s="353" t="s">
        <v>802</v>
      </c>
      <c r="I160" s="353" t="s">
        <v>772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803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731</v>
      </c>
      <c r="D166" s="316"/>
      <c r="E166" s="316"/>
      <c r="F166" s="316" t="s">
        <v>732</v>
      </c>
      <c r="G166" s="358"/>
      <c r="H166" s="359" t="s">
        <v>57</v>
      </c>
      <c r="I166" s="359" t="s">
        <v>60</v>
      </c>
      <c r="J166" s="316" t="s">
        <v>733</v>
      </c>
      <c r="K166" s="293"/>
    </row>
    <row r="167" s="1" customFormat="1" ht="17.25" customHeight="1">
      <c r="B167" s="294"/>
      <c r="C167" s="318" t="s">
        <v>734</v>
      </c>
      <c r="D167" s="318"/>
      <c r="E167" s="318"/>
      <c r="F167" s="319" t="s">
        <v>735</v>
      </c>
      <c r="G167" s="360"/>
      <c r="H167" s="361"/>
      <c r="I167" s="361"/>
      <c r="J167" s="318" t="s">
        <v>736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740</v>
      </c>
      <c r="D169" s="301"/>
      <c r="E169" s="301"/>
      <c r="F169" s="324" t="s">
        <v>737</v>
      </c>
      <c r="G169" s="301"/>
      <c r="H169" s="301" t="s">
        <v>777</v>
      </c>
      <c r="I169" s="301" t="s">
        <v>739</v>
      </c>
      <c r="J169" s="301">
        <v>120</v>
      </c>
      <c r="K169" s="349"/>
    </row>
    <row r="170" s="1" customFormat="1" ht="15" customHeight="1">
      <c r="B170" s="326"/>
      <c r="C170" s="301" t="s">
        <v>786</v>
      </c>
      <c r="D170" s="301"/>
      <c r="E170" s="301"/>
      <c r="F170" s="324" t="s">
        <v>737</v>
      </c>
      <c r="G170" s="301"/>
      <c r="H170" s="301" t="s">
        <v>787</v>
      </c>
      <c r="I170" s="301" t="s">
        <v>739</v>
      </c>
      <c r="J170" s="301" t="s">
        <v>788</v>
      </c>
      <c r="K170" s="349"/>
    </row>
    <row r="171" s="1" customFormat="1" ht="15" customHeight="1">
      <c r="B171" s="326"/>
      <c r="C171" s="301" t="s">
        <v>685</v>
      </c>
      <c r="D171" s="301"/>
      <c r="E171" s="301"/>
      <c r="F171" s="324" t="s">
        <v>737</v>
      </c>
      <c r="G171" s="301"/>
      <c r="H171" s="301" t="s">
        <v>804</v>
      </c>
      <c r="I171" s="301" t="s">
        <v>739</v>
      </c>
      <c r="J171" s="301" t="s">
        <v>788</v>
      </c>
      <c r="K171" s="349"/>
    </row>
    <row r="172" s="1" customFormat="1" ht="15" customHeight="1">
      <c r="B172" s="326"/>
      <c r="C172" s="301" t="s">
        <v>742</v>
      </c>
      <c r="D172" s="301"/>
      <c r="E172" s="301"/>
      <c r="F172" s="324" t="s">
        <v>743</v>
      </c>
      <c r="G172" s="301"/>
      <c r="H172" s="301" t="s">
        <v>804</v>
      </c>
      <c r="I172" s="301" t="s">
        <v>739</v>
      </c>
      <c r="J172" s="301">
        <v>50</v>
      </c>
      <c r="K172" s="349"/>
    </row>
    <row r="173" s="1" customFormat="1" ht="15" customHeight="1">
      <c r="B173" s="326"/>
      <c r="C173" s="301" t="s">
        <v>745</v>
      </c>
      <c r="D173" s="301"/>
      <c r="E173" s="301"/>
      <c r="F173" s="324" t="s">
        <v>737</v>
      </c>
      <c r="G173" s="301"/>
      <c r="H173" s="301" t="s">
        <v>804</v>
      </c>
      <c r="I173" s="301" t="s">
        <v>747</v>
      </c>
      <c r="J173" s="301"/>
      <c r="K173" s="349"/>
    </row>
    <row r="174" s="1" customFormat="1" ht="15" customHeight="1">
      <c r="B174" s="326"/>
      <c r="C174" s="301" t="s">
        <v>756</v>
      </c>
      <c r="D174" s="301"/>
      <c r="E174" s="301"/>
      <c r="F174" s="324" t="s">
        <v>743</v>
      </c>
      <c r="G174" s="301"/>
      <c r="H174" s="301" t="s">
        <v>804</v>
      </c>
      <c r="I174" s="301" t="s">
        <v>739</v>
      </c>
      <c r="J174" s="301">
        <v>50</v>
      </c>
      <c r="K174" s="349"/>
    </row>
    <row r="175" s="1" customFormat="1" ht="15" customHeight="1">
      <c r="B175" s="326"/>
      <c r="C175" s="301" t="s">
        <v>764</v>
      </c>
      <c r="D175" s="301"/>
      <c r="E175" s="301"/>
      <c r="F175" s="324" t="s">
        <v>743</v>
      </c>
      <c r="G175" s="301"/>
      <c r="H175" s="301" t="s">
        <v>804</v>
      </c>
      <c r="I175" s="301" t="s">
        <v>739</v>
      </c>
      <c r="J175" s="301">
        <v>50</v>
      </c>
      <c r="K175" s="349"/>
    </row>
    <row r="176" s="1" customFormat="1" ht="15" customHeight="1">
      <c r="B176" s="326"/>
      <c r="C176" s="301" t="s">
        <v>762</v>
      </c>
      <c r="D176" s="301"/>
      <c r="E176" s="301"/>
      <c r="F176" s="324" t="s">
        <v>743</v>
      </c>
      <c r="G176" s="301"/>
      <c r="H176" s="301" t="s">
        <v>804</v>
      </c>
      <c r="I176" s="301" t="s">
        <v>739</v>
      </c>
      <c r="J176" s="301">
        <v>50</v>
      </c>
      <c r="K176" s="349"/>
    </row>
    <row r="177" s="1" customFormat="1" ht="15" customHeight="1">
      <c r="B177" s="326"/>
      <c r="C177" s="301" t="s">
        <v>108</v>
      </c>
      <c r="D177" s="301"/>
      <c r="E177" s="301"/>
      <c r="F177" s="324" t="s">
        <v>737</v>
      </c>
      <c r="G177" s="301"/>
      <c r="H177" s="301" t="s">
        <v>805</v>
      </c>
      <c r="I177" s="301" t="s">
        <v>806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737</v>
      </c>
      <c r="G178" s="301"/>
      <c r="H178" s="301" t="s">
        <v>807</v>
      </c>
      <c r="I178" s="301" t="s">
        <v>808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737</v>
      </c>
      <c r="G179" s="301"/>
      <c r="H179" s="301" t="s">
        <v>809</v>
      </c>
      <c r="I179" s="301" t="s">
        <v>739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737</v>
      </c>
      <c r="G180" s="301"/>
      <c r="H180" s="301" t="s">
        <v>810</v>
      </c>
      <c r="I180" s="301" t="s">
        <v>739</v>
      </c>
      <c r="J180" s="301">
        <v>255</v>
      </c>
      <c r="K180" s="349"/>
    </row>
    <row r="181" s="1" customFormat="1" ht="15" customHeight="1">
      <c r="B181" s="326"/>
      <c r="C181" s="301" t="s">
        <v>109</v>
      </c>
      <c r="D181" s="301"/>
      <c r="E181" s="301"/>
      <c r="F181" s="324" t="s">
        <v>737</v>
      </c>
      <c r="G181" s="301"/>
      <c r="H181" s="301" t="s">
        <v>701</v>
      </c>
      <c r="I181" s="301" t="s">
        <v>739</v>
      </c>
      <c r="J181" s="301">
        <v>10</v>
      </c>
      <c r="K181" s="349"/>
    </row>
    <row r="182" s="1" customFormat="1" ht="15" customHeight="1">
      <c r="B182" s="326"/>
      <c r="C182" s="301" t="s">
        <v>110</v>
      </c>
      <c r="D182" s="301"/>
      <c r="E182" s="301"/>
      <c r="F182" s="324" t="s">
        <v>737</v>
      </c>
      <c r="G182" s="301"/>
      <c r="H182" s="301" t="s">
        <v>811</v>
      </c>
      <c r="I182" s="301" t="s">
        <v>772</v>
      </c>
      <c r="J182" s="301"/>
      <c r="K182" s="349"/>
    </row>
    <row r="183" s="1" customFormat="1" ht="15" customHeight="1">
      <c r="B183" s="326"/>
      <c r="C183" s="301" t="s">
        <v>812</v>
      </c>
      <c r="D183" s="301"/>
      <c r="E183" s="301"/>
      <c r="F183" s="324" t="s">
        <v>737</v>
      </c>
      <c r="G183" s="301"/>
      <c r="H183" s="301" t="s">
        <v>813</v>
      </c>
      <c r="I183" s="301" t="s">
        <v>772</v>
      </c>
      <c r="J183" s="301"/>
      <c r="K183" s="349"/>
    </row>
    <row r="184" s="1" customFormat="1" ht="15" customHeight="1">
      <c r="B184" s="326"/>
      <c r="C184" s="301" t="s">
        <v>801</v>
      </c>
      <c r="D184" s="301"/>
      <c r="E184" s="301"/>
      <c r="F184" s="324" t="s">
        <v>737</v>
      </c>
      <c r="G184" s="301"/>
      <c r="H184" s="301" t="s">
        <v>814</v>
      </c>
      <c r="I184" s="301" t="s">
        <v>772</v>
      </c>
      <c r="J184" s="301"/>
      <c r="K184" s="349"/>
    </row>
    <row r="185" s="1" customFormat="1" ht="15" customHeight="1">
      <c r="B185" s="326"/>
      <c r="C185" s="301" t="s">
        <v>112</v>
      </c>
      <c r="D185" s="301"/>
      <c r="E185" s="301"/>
      <c r="F185" s="324" t="s">
        <v>743</v>
      </c>
      <c r="G185" s="301"/>
      <c r="H185" s="301" t="s">
        <v>815</v>
      </c>
      <c r="I185" s="301" t="s">
        <v>739</v>
      </c>
      <c r="J185" s="301">
        <v>50</v>
      </c>
      <c r="K185" s="349"/>
    </row>
    <row r="186" s="1" customFormat="1" ht="15" customHeight="1">
      <c r="B186" s="326"/>
      <c r="C186" s="301" t="s">
        <v>816</v>
      </c>
      <c r="D186" s="301"/>
      <c r="E186" s="301"/>
      <c r="F186" s="324" t="s">
        <v>743</v>
      </c>
      <c r="G186" s="301"/>
      <c r="H186" s="301" t="s">
        <v>817</v>
      </c>
      <c r="I186" s="301" t="s">
        <v>818</v>
      </c>
      <c r="J186" s="301"/>
      <c r="K186" s="349"/>
    </row>
    <row r="187" s="1" customFormat="1" ht="15" customHeight="1">
      <c r="B187" s="326"/>
      <c r="C187" s="301" t="s">
        <v>819</v>
      </c>
      <c r="D187" s="301"/>
      <c r="E187" s="301"/>
      <c r="F187" s="324" t="s">
        <v>743</v>
      </c>
      <c r="G187" s="301"/>
      <c r="H187" s="301" t="s">
        <v>820</v>
      </c>
      <c r="I187" s="301" t="s">
        <v>818</v>
      </c>
      <c r="J187" s="301"/>
      <c r="K187" s="349"/>
    </row>
    <row r="188" s="1" customFormat="1" ht="15" customHeight="1">
      <c r="B188" s="326"/>
      <c r="C188" s="301" t="s">
        <v>821</v>
      </c>
      <c r="D188" s="301"/>
      <c r="E188" s="301"/>
      <c r="F188" s="324" t="s">
        <v>743</v>
      </c>
      <c r="G188" s="301"/>
      <c r="H188" s="301" t="s">
        <v>822</v>
      </c>
      <c r="I188" s="301" t="s">
        <v>818</v>
      </c>
      <c r="J188" s="301"/>
      <c r="K188" s="349"/>
    </row>
    <row r="189" s="1" customFormat="1" ht="15" customHeight="1">
      <c r="B189" s="326"/>
      <c r="C189" s="362" t="s">
        <v>823</v>
      </c>
      <c r="D189" s="301"/>
      <c r="E189" s="301"/>
      <c r="F189" s="324" t="s">
        <v>743</v>
      </c>
      <c r="G189" s="301"/>
      <c r="H189" s="301" t="s">
        <v>824</v>
      </c>
      <c r="I189" s="301" t="s">
        <v>825</v>
      </c>
      <c r="J189" s="363" t="s">
        <v>826</v>
      </c>
      <c r="K189" s="349"/>
    </row>
    <row r="190" s="18" customFormat="1" ht="15" customHeight="1">
      <c r="B190" s="364"/>
      <c r="C190" s="365" t="s">
        <v>827</v>
      </c>
      <c r="D190" s="366"/>
      <c r="E190" s="366"/>
      <c r="F190" s="367" t="s">
        <v>743</v>
      </c>
      <c r="G190" s="366"/>
      <c r="H190" s="366" t="s">
        <v>828</v>
      </c>
      <c r="I190" s="366" t="s">
        <v>825</v>
      </c>
      <c r="J190" s="368" t="s">
        <v>826</v>
      </c>
      <c r="K190" s="369"/>
    </row>
    <row r="191" s="1" customFormat="1" ht="15" customHeight="1">
      <c r="B191" s="326"/>
      <c r="C191" s="362" t="s">
        <v>45</v>
      </c>
      <c r="D191" s="301"/>
      <c r="E191" s="301"/>
      <c r="F191" s="324" t="s">
        <v>737</v>
      </c>
      <c r="G191" s="301"/>
      <c r="H191" s="298" t="s">
        <v>829</v>
      </c>
      <c r="I191" s="301" t="s">
        <v>830</v>
      </c>
      <c r="J191" s="301"/>
      <c r="K191" s="349"/>
    </row>
    <row r="192" s="1" customFormat="1" ht="15" customHeight="1">
      <c r="B192" s="326"/>
      <c r="C192" s="362" t="s">
        <v>831</v>
      </c>
      <c r="D192" s="301"/>
      <c r="E192" s="301"/>
      <c r="F192" s="324" t="s">
        <v>737</v>
      </c>
      <c r="G192" s="301"/>
      <c r="H192" s="301" t="s">
        <v>832</v>
      </c>
      <c r="I192" s="301" t="s">
        <v>772</v>
      </c>
      <c r="J192" s="301"/>
      <c r="K192" s="349"/>
    </row>
    <row r="193" s="1" customFormat="1" ht="15" customHeight="1">
      <c r="B193" s="326"/>
      <c r="C193" s="362" t="s">
        <v>833</v>
      </c>
      <c r="D193" s="301"/>
      <c r="E193" s="301"/>
      <c r="F193" s="324" t="s">
        <v>737</v>
      </c>
      <c r="G193" s="301"/>
      <c r="H193" s="301" t="s">
        <v>834</v>
      </c>
      <c r="I193" s="301" t="s">
        <v>772</v>
      </c>
      <c r="J193" s="301"/>
      <c r="K193" s="349"/>
    </row>
    <row r="194" s="1" customFormat="1" ht="15" customHeight="1">
      <c r="B194" s="326"/>
      <c r="C194" s="362" t="s">
        <v>835</v>
      </c>
      <c r="D194" s="301"/>
      <c r="E194" s="301"/>
      <c r="F194" s="324" t="s">
        <v>743</v>
      </c>
      <c r="G194" s="301"/>
      <c r="H194" s="301" t="s">
        <v>836</v>
      </c>
      <c r="I194" s="301" t="s">
        <v>772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837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838</v>
      </c>
      <c r="D201" s="371"/>
      <c r="E201" s="371"/>
      <c r="F201" s="371" t="s">
        <v>839</v>
      </c>
      <c r="G201" s="372"/>
      <c r="H201" s="371" t="s">
        <v>840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830</v>
      </c>
      <c r="D203" s="301"/>
      <c r="E203" s="301"/>
      <c r="F203" s="324" t="s">
        <v>46</v>
      </c>
      <c r="G203" s="301"/>
      <c r="H203" s="301" t="s">
        <v>841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842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50</v>
      </c>
      <c r="G205" s="301"/>
      <c r="H205" s="301" t="s">
        <v>843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48</v>
      </c>
      <c r="G206" s="301"/>
      <c r="H206" s="301" t="s">
        <v>844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49</v>
      </c>
      <c r="G207" s="301"/>
      <c r="H207" s="301" t="s">
        <v>845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784</v>
      </c>
      <c r="D209" s="301"/>
      <c r="E209" s="301"/>
      <c r="F209" s="324" t="s">
        <v>82</v>
      </c>
      <c r="G209" s="301"/>
      <c r="H209" s="301" t="s">
        <v>846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679</v>
      </c>
      <c r="G210" s="301"/>
      <c r="H210" s="301" t="s">
        <v>680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677</v>
      </c>
      <c r="G211" s="301"/>
      <c r="H211" s="301" t="s">
        <v>847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681</v>
      </c>
      <c r="G212" s="362"/>
      <c r="H212" s="353" t="s">
        <v>682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683</v>
      </c>
      <c r="G213" s="362"/>
      <c r="H213" s="353" t="s">
        <v>848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808</v>
      </c>
      <c r="D215" s="301"/>
      <c r="E215" s="301"/>
      <c r="F215" s="324">
        <v>1</v>
      </c>
      <c r="G215" s="362"/>
      <c r="H215" s="353" t="s">
        <v>849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850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851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852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2024-11-13T13:36:00Z</dcterms:created>
  <dcterms:modified xsi:type="dcterms:W3CDTF">2024-11-13T13:36:04Z</dcterms:modified>
</cp:coreProperties>
</file>